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desktop$\stelmachovah\Desktop\Příspěvkové organizace\Rozpočty PO\2025\"/>
    </mc:Choice>
  </mc:AlternateContent>
  <bookViews>
    <workbookView xWindow="480" yWindow="300" windowWidth="27795" windowHeight="12405" activeTab="6"/>
  </bookViews>
  <sheets>
    <sheet name="Příloha č. 1" sheetId="12" r:id="rId1"/>
    <sheet name="Příloha č. 2" sheetId="17" r:id="rId2"/>
    <sheet name="Příloha č. 3" sheetId="16" r:id="rId3"/>
    <sheet name="Příloha č. 4" sheetId="20" r:id="rId4"/>
    <sheet name="Příloha č. 5" sheetId="19" r:id="rId5"/>
    <sheet name="Příloha č. 6" sheetId="18" r:id="rId6"/>
    <sheet name="Příloha č. 7" sheetId="21" r:id="rId7"/>
    <sheet name="Příloha č. 8" sheetId="22" r:id="rId8"/>
  </sheets>
  <calcPr calcId="152511"/>
</workbook>
</file>

<file path=xl/calcChain.xml><?xml version="1.0" encoding="utf-8"?>
<calcChain xmlns="http://schemas.openxmlformats.org/spreadsheetml/2006/main">
  <c r="B19" i="19" l="1"/>
  <c r="B16" i="19" s="1"/>
  <c r="J12" i="19"/>
  <c r="I12" i="19"/>
  <c r="H12" i="19"/>
  <c r="G12" i="19"/>
  <c r="F12" i="19"/>
  <c r="E12" i="19"/>
  <c r="D12" i="19"/>
  <c r="C12" i="19"/>
  <c r="B12" i="19"/>
  <c r="C4" i="19" l="1"/>
  <c r="B4" i="19"/>
  <c r="J3" i="19" l="1"/>
  <c r="I3" i="19"/>
  <c r="H3" i="19"/>
  <c r="F3" i="19"/>
  <c r="G3" i="19"/>
  <c r="E3" i="19"/>
  <c r="D3" i="19"/>
  <c r="C3" i="19"/>
  <c r="B3" i="19"/>
  <c r="C16" i="22" l="1"/>
  <c r="C15" i="22" s="1"/>
  <c r="C22" i="22" s="1"/>
  <c r="C19" i="22" s="1"/>
  <c r="B16" i="22"/>
  <c r="B15" i="22"/>
  <c r="B22" i="22" s="1"/>
  <c r="B19" i="22" s="1"/>
  <c r="B4" i="22"/>
  <c r="C4" i="22" s="1"/>
  <c r="C3" i="22" s="1"/>
  <c r="C10" i="22" s="1"/>
  <c r="C7" i="22" s="1"/>
  <c r="B3" i="22"/>
  <c r="B10" i="22" s="1"/>
  <c r="B7" i="22" s="1"/>
  <c r="D12" i="21"/>
  <c r="D19" i="21" s="1"/>
  <c r="D16" i="21" s="1"/>
  <c r="C12" i="21"/>
  <c r="C19" i="21" s="1"/>
  <c r="C16" i="21" s="1"/>
  <c r="K12" i="21"/>
  <c r="K19" i="21" s="1"/>
  <c r="K16" i="21" s="1"/>
  <c r="H12" i="21"/>
  <c r="H19" i="21" s="1"/>
  <c r="H16" i="21" s="1"/>
  <c r="G12" i="21"/>
  <c r="G19" i="21" s="1"/>
  <c r="G16" i="21" s="1"/>
  <c r="J12" i="21"/>
  <c r="J19" i="21" s="1"/>
  <c r="I12" i="21"/>
  <c r="I19" i="21" s="1"/>
  <c r="F12" i="21"/>
  <c r="F19" i="21" s="1"/>
  <c r="E12" i="21"/>
  <c r="E19" i="21" s="1"/>
  <c r="E16" i="21" s="1"/>
  <c r="B12" i="21"/>
  <c r="B19" i="21" s="1"/>
  <c r="H6" i="21"/>
  <c r="J2" i="21"/>
  <c r="J9" i="21" s="1"/>
  <c r="F2" i="21"/>
  <c r="F9" i="21" s="1"/>
  <c r="B2" i="21"/>
  <c r="B9" i="21" s="1"/>
  <c r="K2" i="21"/>
  <c r="K9" i="21" s="1"/>
  <c r="K6" i="21" s="1"/>
  <c r="I2" i="21"/>
  <c r="I9" i="21" s="1"/>
  <c r="I6" i="21" s="1"/>
  <c r="G2" i="21"/>
  <c r="G9" i="21" s="1"/>
  <c r="G6" i="21" s="1"/>
  <c r="E2" i="21"/>
  <c r="E9" i="21" s="1"/>
  <c r="E6" i="21" s="1"/>
  <c r="C2" i="21"/>
  <c r="C9" i="21" s="1"/>
  <c r="C6" i="21" s="1"/>
  <c r="L2" i="21"/>
  <c r="L9" i="21" s="1"/>
  <c r="H2" i="21"/>
  <c r="H9" i="21" s="1"/>
  <c r="D2" i="21"/>
  <c r="D9" i="21" s="1"/>
  <c r="D6" i="21" s="1"/>
  <c r="J12" i="18"/>
  <c r="J19" i="18" s="1"/>
  <c r="J16" i="18" s="1"/>
  <c r="I12" i="18"/>
  <c r="I19" i="18" s="1"/>
  <c r="I16" i="18" s="1"/>
  <c r="F12" i="18"/>
  <c r="F19" i="18" s="1"/>
  <c r="F16" i="18" s="1"/>
  <c r="E12" i="18"/>
  <c r="E19" i="18" s="1"/>
  <c r="E16" i="18" s="1"/>
  <c r="B12" i="18"/>
  <c r="B19" i="18" s="1"/>
  <c r="B16" i="18" s="1"/>
  <c r="K12" i="18"/>
  <c r="K19" i="18" s="1"/>
  <c r="K16" i="18" s="1"/>
  <c r="H12" i="18"/>
  <c r="H19" i="18" s="1"/>
  <c r="G12" i="18"/>
  <c r="G19" i="18" s="1"/>
  <c r="D12" i="18"/>
  <c r="D19" i="18" s="1"/>
  <c r="C12" i="18"/>
  <c r="C19" i="18" s="1"/>
  <c r="C16" i="18" s="1"/>
  <c r="L2" i="18"/>
  <c r="L9" i="18" s="1"/>
  <c r="L6" i="18" s="1"/>
  <c r="H2" i="18"/>
  <c r="H9" i="18" s="1"/>
  <c r="H6" i="18" s="1"/>
  <c r="D2" i="18"/>
  <c r="D9" i="18" s="1"/>
  <c r="D6" i="18" s="1"/>
  <c r="K2" i="18"/>
  <c r="K9" i="18" s="1"/>
  <c r="K6" i="18" s="1"/>
  <c r="I2" i="18"/>
  <c r="I9" i="18" s="1"/>
  <c r="I6" i="18" s="1"/>
  <c r="G2" i="18"/>
  <c r="G9" i="18" s="1"/>
  <c r="G6" i="18" s="1"/>
  <c r="E2" i="18"/>
  <c r="E9" i="18" s="1"/>
  <c r="E6" i="18" s="1"/>
  <c r="C2" i="18"/>
  <c r="C9" i="18" s="1"/>
  <c r="C6" i="18" s="1"/>
  <c r="J2" i="18"/>
  <c r="J9" i="18" s="1"/>
  <c r="J6" i="18" s="1"/>
  <c r="F2" i="18"/>
  <c r="F9" i="18" s="1"/>
  <c r="B2" i="18"/>
  <c r="B9" i="18" s="1"/>
  <c r="B6" i="18" s="1"/>
  <c r="J19" i="19"/>
  <c r="G19" i="19"/>
  <c r="G16" i="19" s="1"/>
  <c r="F19" i="19"/>
  <c r="E19" i="19"/>
  <c r="E16" i="19" s="1"/>
  <c r="C19" i="19"/>
  <c r="C16" i="19" s="1"/>
  <c r="I19" i="19"/>
  <c r="I16" i="19" s="1"/>
  <c r="H19" i="19"/>
  <c r="H16" i="19" s="1"/>
  <c r="D19" i="19"/>
  <c r="D16" i="19" s="1"/>
  <c r="H2" i="19"/>
  <c r="H9" i="19" s="1"/>
  <c r="D2" i="19"/>
  <c r="D9" i="19" s="1"/>
  <c r="I2" i="19"/>
  <c r="I9" i="19" s="1"/>
  <c r="I6" i="19" s="1"/>
  <c r="G2" i="19"/>
  <c r="G9" i="19" s="1"/>
  <c r="G6" i="19" s="1"/>
  <c r="E2" i="19"/>
  <c r="E9" i="19" s="1"/>
  <c r="E6" i="19" s="1"/>
  <c r="C2" i="19"/>
  <c r="C9" i="19" s="1"/>
  <c r="C6" i="19" s="1"/>
  <c r="J2" i="19"/>
  <c r="J9" i="19" s="1"/>
  <c r="F2" i="19"/>
  <c r="F9" i="19" s="1"/>
  <c r="B2" i="19"/>
  <c r="B9" i="19" s="1"/>
  <c r="J6" i="19" l="1"/>
  <c r="B6" i="19"/>
  <c r="G16" i="18"/>
  <c r="L6" i="21"/>
  <c r="F16" i="19"/>
  <c r="J16" i="19"/>
  <c r="D16" i="18"/>
  <c r="H16" i="18"/>
  <c r="I16" i="21"/>
  <c r="D6" i="19"/>
  <c r="H6" i="19"/>
  <c r="B6" i="21"/>
  <c r="F6" i="21"/>
  <c r="J6" i="21"/>
  <c r="B16" i="21"/>
  <c r="F16" i="21"/>
  <c r="J16" i="21"/>
  <c r="F6" i="18"/>
  <c r="F6" i="19"/>
  <c r="J17" i="20" l="1"/>
  <c r="I17" i="20"/>
  <c r="H17" i="20"/>
  <c r="H16" i="20" s="1"/>
  <c r="G17" i="20"/>
  <c r="F17" i="20"/>
  <c r="E17" i="20"/>
  <c r="D17" i="20"/>
  <c r="C17" i="20"/>
  <c r="B17" i="20"/>
  <c r="J14" i="20"/>
  <c r="J12" i="20" s="1"/>
  <c r="J19" i="20" s="1"/>
  <c r="J16" i="20" s="1"/>
  <c r="I14" i="20"/>
  <c r="H14" i="20"/>
  <c r="G14" i="20"/>
  <c r="F14" i="20"/>
  <c r="F12" i="20" s="1"/>
  <c r="F19" i="20" s="1"/>
  <c r="F16" i="20" s="1"/>
  <c r="E14" i="20"/>
  <c r="D14" i="20"/>
  <c r="C14" i="20"/>
  <c r="B14" i="20"/>
  <c r="B12" i="20" s="1"/>
  <c r="B19" i="20" s="1"/>
  <c r="B16" i="20" s="1"/>
  <c r="J13" i="20"/>
  <c r="I13" i="20"/>
  <c r="H13" i="20"/>
  <c r="G13" i="20"/>
  <c r="G12" i="20" s="1"/>
  <c r="G19" i="20" s="1"/>
  <c r="G16" i="20" s="1"/>
  <c r="F13" i="20"/>
  <c r="E13" i="20"/>
  <c r="D13" i="20"/>
  <c r="C13" i="20"/>
  <c r="C12" i="20" s="1"/>
  <c r="C19" i="20" s="1"/>
  <c r="C16" i="20" s="1"/>
  <c r="B13" i="20"/>
  <c r="I12" i="20"/>
  <c r="I19" i="20" s="1"/>
  <c r="I16" i="20" s="1"/>
  <c r="H12" i="20"/>
  <c r="H19" i="20" s="1"/>
  <c r="E12" i="20"/>
  <c r="E19" i="20" s="1"/>
  <c r="E16" i="20" s="1"/>
  <c r="D12" i="20"/>
  <c r="D19" i="20" s="1"/>
  <c r="J7" i="20"/>
  <c r="J6" i="20" s="1"/>
  <c r="I7" i="20"/>
  <c r="H7" i="20"/>
  <c r="G7" i="20"/>
  <c r="F7" i="20"/>
  <c r="F6" i="20" s="1"/>
  <c r="E7" i="20"/>
  <c r="D7" i="20"/>
  <c r="C7" i="20"/>
  <c r="B7" i="20"/>
  <c r="B6" i="20" s="1"/>
  <c r="J4" i="20"/>
  <c r="I4" i="20"/>
  <c r="H4" i="20"/>
  <c r="H2" i="20" s="1"/>
  <c r="H9" i="20" s="1"/>
  <c r="H6" i="20" s="1"/>
  <c r="G4" i="20"/>
  <c r="F4" i="20"/>
  <c r="E4" i="20"/>
  <c r="D4" i="20"/>
  <c r="D2" i="20" s="1"/>
  <c r="D9" i="20" s="1"/>
  <c r="D6" i="20" s="1"/>
  <c r="C4" i="20"/>
  <c r="B4" i="20"/>
  <c r="J3" i="20"/>
  <c r="I3" i="20"/>
  <c r="I2" i="20" s="1"/>
  <c r="I9" i="20" s="1"/>
  <c r="I6" i="20" s="1"/>
  <c r="H3" i="20"/>
  <c r="G3" i="20"/>
  <c r="F3" i="20"/>
  <c r="E3" i="20"/>
  <c r="E2" i="20" s="1"/>
  <c r="E9" i="20" s="1"/>
  <c r="E6" i="20" s="1"/>
  <c r="D3" i="20"/>
  <c r="C3" i="20"/>
  <c r="B3" i="20"/>
  <c r="J2" i="20"/>
  <c r="J9" i="20" s="1"/>
  <c r="G2" i="20"/>
  <c r="G9" i="20" s="1"/>
  <c r="G6" i="20" s="1"/>
  <c r="F2" i="20"/>
  <c r="F9" i="20" s="1"/>
  <c r="C2" i="20"/>
  <c r="C9" i="20" s="1"/>
  <c r="C6" i="20" s="1"/>
  <c r="B2" i="20"/>
  <c r="B9" i="20" s="1"/>
  <c r="D16" i="20" l="1"/>
  <c r="C2" i="16"/>
  <c r="C10" i="16" s="1"/>
  <c r="C7" i="16" s="1"/>
  <c r="B2" i="16"/>
  <c r="B10" i="16" s="1"/>
  <c r="B7" i="16" s="1"/>
  <c r="H21" i="17"/>
  <c r="H18" i="17" s="1"/>
  <c r="D21" i="17"/>
  <c r="D18" i="17" s="1"/>
  <c r="E16" i="17"/>
  <c r="K13" i="17"/>
  <c r="K21" i="17" s="1"/>
  <c r="K18" i="17" s="1"/>
  <c r="J13" i="17"/>
  <c r="J21" i="17" s="1"/>
  <c r="J18" i="17" s="1"/>
  <c r="I13" i="17"/>
  <c r="I21" i="17" s="1"/>
  <c r="I18" i="17" s="1"/>
  <c r="H13" i="17"/>
  <c r="G13" i="17"/>
  <c r="G21" i="17" s="1"/>
  <c r="G18" i="17" s="1"/>
  <c r="F13" i="17"/>
  <c r="F21" i="17" s="1"/>
  <c r="F18" i="17" s="1"/>
  <c r="E13" i="17"/>
  <c r="E21" i="17" s="1"/>
  <c r="E18" i="17" s="1"/>
  <c r="D13" i="17"/>
  <c r="C13" i="17"/>
  <c r="C21" i="17" s="1"/>
  <c r="C18" i="17" s="1"/>
  <c r="B13" i="17"/>
  <c r="B21" i="17" s="1"/>
  <c r="B18" i="17" s="1"/>
  <c r="L10" i="17"/>
  <c r="L7" i="17" s="1"/>
  <c r="I10" i="17"/>
  <c r="I7" i="17" s="1"/>
  <c r="H10" i="17"/>
  <c r="H7" i="17" s="1"/>
  <c r="E10" i="17"/>
  <c r="E7" i="17" s="1"/>
  <c r="D10" i="17"/>
  <c r="D7" i="17" s="1"/>
  <c r="L2" i="17"/>
  <c r="K2" i="17"/>
  <c r="K10" i="17" s="1"/>
  <c r="K7" i="17" s="1"/>
  <c r="J2" i="17"/>
  <c r="J10" i="17" s="1"/>
  <c r="J7" i="17" s="1"/>
  <c r="I2" i="17"/>
  <c r="H2" i="17"/>
  <c r="G2" i="17"/>
  <c r="G10" i="17" s="1"/>
  <c r="G7" i="17" s="1"/>
  <c r="F2" i="17"/>
  <c r="F10" i="17" s="1"/>
  <c r="F7" i="17" s="1"/>
  <c r="E2" i="17"/>
  <c r="D2" i="17"/>
  <c r="C2" i="17"/>
  <c r="C10" i="17" s="1"/>
  <c r="C7" i="17" s="1"/>
  <c r="B2" i="17"/>
  <c r="B10" i="17" s="1"/>
  <c r="B7" i="17" s="1"/>
  <c r="J2" i="12" l="1"/>
  <c r="J10" i="12" s="1"/>
  <c r="J7" i="12" s="1"/>
  <c r="I2" i="12"/>
  <c r="I10" i="12" s="1"/>
  <c r="I7" i="12" s="1"/>
  <c r="H2" i="12"/>
  <c r="H10" i="12" s="1"/>
  <c r="H7" i="12" s="1"/>
  <c r="G2" i="12"/>
  <c r="G10" i="12" s="1"/>
  <c r="G7" i="12" s="1"/>
  <c r="F2" i="12"/>
  <c r="F10" i="12" s="1"/>
  <c r="F7" i="12" s="1"/>
  <c r="E2" i="12"/>
  <c r="E10" i="12" s="1"/>
  <c r="E7" i="12" s="1"/>
  <c r="D2" i="12"/>
  <c r="D10" i="12" s="1"/>
  <c r="D7" i="12" s="1"/>
  <c r="C2" i="12"/>
  <c r="C10" i="12" s="1"/>
  <c r="C7" i="12" s="1"/>
  <c r="J13" i="12" l="1"/>
  <c r="J21" i="12" s="1"/>
  <c r="J18" i="12" s="1"/>
  <c r="I13" i="12"/>
  <c r="I21" i="12" s="1"/>
  <c r="I18" i="12" s="1"/>
  <c r="H13" i="12"/>
  <c r="G13" i="12"/>
  <c r="G21" i="12" s="1"/>
  <c r="G18" i="12" s="1"/>
  <c r="F13" i="12"/>
  <c r="F21" i="12" s="1"/>
  <c r="F18" i="12" s="1"/>
  <c r="E13" i="12"/>
  <c r="E21" i="12" s="1"/>
  <c r="E18" i="12" s="1"/>
  <c r="D13" i="12"/>
  <c r="D21" i="12" s="1"/>
  <c r="D18" i="12" s="1"/>
  <c r="C13" i="12"/>
  <c r="C21" i="12" s="1"/>
  <c r="C18" i="12" s="1"/>
  <c r="B13" i="12"/>
  <c r="B21" i="12" s="1"/>
  <c r="B18" i="12" s="1"/>
  <c r="H21" i="12" l="1"/>
  <c r="H18" i="12" s="1"/>
  <c r="B2" i="12" l="1"/>
  <c r="B10" i="12" l="1"/>
  <c r="B7" i="12" s="1"/>
</calcChain>
</file>

<file path=xl/sharedStrings.xml><?xml version="1.0" encoding="utf-8"?>
<sst xmlns="http://schemas.openxmlformats.org/spreadsheetml/2006/main" count="264" uniqueCount="60">
  <si>
    <t>Výnosy celkem</t>
  </si>
  <si>
    <t xml:space="preserve">provozní příspěvek zřizovatele </t>
  </si>
  <si>
    <t>provozní dotace z jiných zdrojů</t>
  </si>
  <si>
    <t xml:space="preserve">ostatní výnosy </t>
  </si>
  <si>
    <t>Náklady celkem</t>
  </si>
  <si>
    <t>MŠ Bota</t>
  </si>
  <si>
    <t>MŠ Jílovská</t>
  </si>
  <si>
    <t>MŠ Jitřní</t>
  </si>
  <si>
    <t>MŠ K Podjezdu</t>
  </si>
  <si>
    <t>MŠ Mezivrší</t>
  </si>
  <si>
    <t>MŠ Na Chodovci</t>
  </si>
  <si>
    <t>MŠ Na Zvoničce</t>
  </si>
  <si>
    <t>MŠ Němčická</t>
  </si>
  <si>
    <t>MŠ Přímětická</t>
  </si>
  <si>
    <t>MŠ 4 Pastelky</t>
  </si>
  <si>
    <t>MŠ Svojšovická</t>
  </si>
  <si>
    <t>Krčská MŠ</t>
  </si>
  <si>
    <t>Spořilovská MŠ</t>
  </si>
  <si>
    <t>MŠ Trojlístek</t>
  </si>
  <si>
    <t>MŠ Voráčovská</t>
  </si>
  <si>
    <t>MŠ V Zápolí</t>
  </si>
  <si>
    <t>osobní náklady</t>
  </si>
  <si>
    <t>odpisy</t>
  </si>
  <si>
    <t>ostatní náklady</t>
  </si>
  <si>
    <t>MŠ Na Větrově</t>
  </si>
  <si>
    <t>ZŠ Bítovská</t>
  </si>
  <si>
    <t>ZŠ Filosofská</t>
  </si>
  <si>
    <t>ZŠ Horáčkova</t>
  </si>
  <si>
    <t>ZŠ Jeremenkova</t>
  </si>
  <si>
    <t>ZŠ Jílovská</t>
  </si>
  <si>
    <t>ZŠ Jižní</t>
  </si>
  <si>
    <t>ZŠ a MŠ Kavčí Hory</t>
  </si>
  <si>
    <t>ZŠ Křesomyslova</t>
  </si>
  <si>
    <t>ZŠ a MŠ Mendíků</t>
  </si>
  <si>
    <t>ZŠ Na Chodovci</t>
  </si>
  <si>
    <t>ZŠ Na Líše</t>
  </si>
  <si>
    <t>ZŠ Nedv. náměstí</t>
  </si>
  <si>
    <t>ZŠ Plamínkové</t>
  </si>
  <si>
    <t>ZŠ a MŠ Ohradní</t>
  </si>
  <si>
    <t>ZŠ Poláčkova</t>
  </si>
  <si>
    <t>ZŠ a MŠ Sdružení</t>
  </si>
  <si>
    <t>ZŠ Školní</t>
  </si>
  <si>
    <t>ZŠ Táborská</t>
  </si>
  <si>
    <t>ZŠ U Krčského lesa</t>
  </si>
  <si>
    <t>ZŠ Na Planině</t>
  </si>
  <si>
    <t>Zdravotnické zařízení MČ Praha 4</t>
  </si>
  <si>
    <t>Ústav sociálních služeb Prahy 4</t>
  </si>
  <si>
    <t>ZŠ Jitřní</t>
  </si>
  <si>
    <t xml:space="preserve">   Zdravotnické zařízení MČ Praha 4</t>
  </si>
  <si>
    <t>použití RF - projekty</t>
  </si>
  <si>
    <t>ostatní náklady včetně nákladů, které souvisejí s projekty</t>
  </si>
  <si>
    <t>Ostatní výnosy - stravné školné za školní družinu</t>
  </si>
  <si>
    <t>Pozn:</t>
  </si>
  <si>
    <t xml:space="preserve">Provozní dotace z jiných zdrojů -  dotace na platy, OON, odvody  a ostatní neinvestiční výdaje </t>
  </si>
  <si>
    <t>ostatní náklady vč. nákladů které souvisí s projekty</t>
  </si>
  <si>
    <t>čerpání fondů</t>
  </si>
  <si>
    <t xml:space="preserve">provozní dotace z jiných zdrojů </t>
  </si>
  <si>
    <t>mzdové  náklady</t>
  </si>
  <si>
    <t xml:space="preserve">osobní náklady </t>
  </si>
  <si>
    <t>MŠ Ryšánka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</si>
</sst>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indexed="64"/>
      </bottom>
      <diagonal/>
    </border>
    <border>
      <left style="double">
        <color auto="1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" xfId="0" applyFont="1" applyBorder="1"/>
    <xf numFmtId="0" fontId="1" fillId="0" borderId="16" xfId="0" applyFont="1" applyBorder="1"/>
    <xf numFmtId="164" fontId="1" fillId="0" borderId="17" xfId="0" applyNumberFormat="1" applyFont="1" applyBorder="1"/>
    <xf numFmtId="164" fontId="1" fillId="0" borderId="18" xfId="0" applyNumberFormat="1" applyFont="1" applyBorder="1"/>
    <xf numFmtId="164" fontId="1" fillId="0" borderId="19" xfId="0" applyNumberFormat="1" applyFont="1" applyBorder="1"/>
    <xf numFmtId="0" fontId="2" fillId="2" borderId="9" xfId="0" applyFont="1" applyFill="1" applyBorder="1"/>
    <xf numFmtId="164" fontId="2" fillId="2" borderId="10" xfId="0" applyNumberFormat="1" applyFont="1" applyFill="1" applyBorder="1" applyAlignment="1">
      <alignment wrapText="1"/>
    </xf>
    <xf numFmtId="164" fontId="2" fillId="2" borderId="11" xfId="0" applyNumberFormat="1" applyFont="1" applyFill="1" applyBorder="1" applyAlignment="1">
      <alignment wrapText="1"/>
    </xf>
    <xf numFmtId="164" fontId="2" fillId="2" borderId="12" xfId="0" applyNumberFormat="1" applyFont="1" applyFill="1" applyBorder="1" applyAlignment="1">
      <alignment wrapText="1"/>
    </xf>
    <xf numFmtId="164" fontId="2" fillId="2" borderId="10" xfId="0" applyNumberFormat="1" applyFont="1" applyFill="1" applyBorder="1"/>
    <xf numFmtId="164" fontId="1" fillId="0" borderId="21" xfId="0" applyNumberFormat="1" applyFont="1" applyBorder="1"/>
    <xf numFmtId="164" fontId="1" fillId="0" borderId="22" xfId="0" applyNumberFormat="1" applyFont="1" applyBorder="1"/>
    <xf numFmtId="164" fontId="2" fillId="2" borderId="23" xfId="0" applyNumberFormat="1" applyFont="1" applyFill="1" applyBorder="1" applyAlignment="1">
      <alignment wrapText="1"/>
    </xf>
    <xf numFmtId="164" fontId="1" fillId="0" borderId="24" xfId="0" applyNumberFormat="1" applyFont="1" applyBorder="1"/>
    <xf numFmtId="0" fontId="3" fillId="3" borderId="13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0" fontId="3" fillId="3" borderId="20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wrapText="1"/>
    </xf>
    <xf numFmtId="164" fontId="2" fillId="2" borderId="23" xfId="0" applyNumberFormat="1" applyFont="1" applyFill="1" applyBorder="1"/>
    <xf numFmtId="0" fontId="1" fillId="0" borderId="7" xfId="0" applyFont="1" applyFill="1" applyBorder="1"/>
    <xf numFmtId="164" fontId="1" fillId="0" borderId="5" xfId="0" applyNumberFormat="1" applyFont="1" applyFill="1" applyBorder="1"/>
    <xf numFmtId="164" fontId="1" fillId="0" borderId="2" xfId="0" applyNumberFormat="1" applyFont="1" applyFill="1" applyBorder="1"/>
    <xf numFmtId="164" fontId="1" fillId="0" borderId="3" xfId="0" applyNumberFormat="1" applyFont="1" applyFill="1" applyBorder="1"/>
    <xf numFmtId="0" fontId="1" fillId="4" borderId="7" xfId="0" applyFont="1" applyFill="1" applyBorder="1"/>
    <xf numFmtId="164" fontId="1" fillId="4" borderId="5" xfId="0" applyNumberFormat="1" applyFont="1" applyFill="1" applyBorder="1"/>
    <xf numFmtId="164" fontId="1" fillId="4" borderId="2" xfId="0" applyNumberFormat="1" applyFont="1" applyFill="1" applyBorder="1"/>
    <xf numFmtId="164" fontId="1" fillId="4" borderId="3" xfId="0" applyNumberFormat="1" applyFont="1" applyFill="1" applyBorder="1"/>
    <xf numFmtId="164" fontId="1" fillId="0" borderId="28" xfId="0" applyNumberFormat="1" applyFont="1" applyBorder="1"/>
    <xf numFmtId="164" fontId="1" fillId="0" borderId="26" xfId="0" applyNumberFormat="1" applyFont="1" applyBorder="1"/>
    <xf numFmtId="164" fontId="2" fillId="2" borderId="12" xfId="0" applyNumberFormat="1" applyFont="1" applyFill="1" applyBorder="1"/>
    <xf numFmtId="0" fontId="1" fillId="0" borderId="7" xfId="0" applyFont="1" applyBorder="1" applyAlignment="1">
      <alignment wrapText="1"/>
    </xf>
    <xf numFmtId="0" fontId="1" fillId="0" borderId="0" xfId="0" applyFont="1" applyBorder="1"/>
    <xf numFmtId="164" fontId="1" fillId="0" borderId="0" xfId="0" applyNumberFormat="1" applyFont="1" applyBorder="1"/>
    <xf numFmtId="0" fontId="1" fillId="0" borderId="29" xfId="0" applyFont="1" applyBorder="1"/>
    <xf numFmtId="0" fontId="1" fillId="4" borderId="1" xfId="0" applyFont="1" applyFill="1" applyBorder="1"/>
    <xf numFmtId="0" fontId="3" fillId="4" borderId="31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 wrapText="1"/>
    </xf>
    <xf numFmtId="0" fontId="3" fillId="4" borderId="32" xfId="0" applyFont="1" applyFill="1" applyBorder="1" applyAlignment="1">
      <alignment horizontal="center" wrapText="1"/>
    </xf>
    <xf numFmtId="0" fontId="3" fillId="4" borderId="27" xfId="0" applyFont="1" applyFill="1" applyBorder="1" applyAlignment="1">
      <alignment horizontal="center" wrapText="1"/>
    </xf>
    <xf numFmtId="0" fontId="3" fillId="4" borderId="25" xfId="0" applyFont="1" applyFill="1" applyBorder="1" applyAlignment="1">
      <alignment horizontal="center" wrapText="1"/>
    </xf>
    <xf numFmtId="0" fontId="3" fillId="4" borderId="30" xfId="0" applyFont="1" applyFill="1" applyBorder="1" applyAlignment="1">
      <alignment horizontal="center" wrapText="1"/>
    </xf>
    <xf numFmtId="164" fontId="1" fillId="0" borderId="33" xfId="0" applyNumberFormat="1" applyFont="1" applyBorder="1"/>
    <xf numFmtId="164" fontId="1" fillId="0" borderId="34" xfId="0" applyNumberFormat="1" applyFont="1" applyBorder="1"/>
    <xf numFmtId="164" fontId="1" fillId="4" borderId="22" xfId="0" applyNumberFormat="1" applyFont="1" applyFill="1" applyBorder="1"/>
    <xf numFmtId="164" fontId="1" fillId="0" borderId="22" xfId="0" applyNumberFormat="1" applyFont="1" applyFill="1" applyBorder="1"/>
    <xf numFmtId="0" fontId="1" fillId="0" borderId="35" xfId="0" applyFont="1" applyBorder="1"/>
    <xf numFmtId="164" fontId="1" fillId="0" borderId="36" xfId="0" applyNumberFormat="1" applyFont="1" applyBorder="1"/>
    <xf numFmtId="0" fontId="1" fillId="0" borderId="8" xfId="0" applyFont="1" applyBorder="1" applyAlignment="1">
      <alignment wrapText="1"/>
    </xf>
    <xf numFmtId="0" fontId="1" fillId="0" borderId="0" xfId="0" applyFont="1" applyFill="1" applyBorder="1"/>
    <xf numFmtId="0" fontId="2" fillId="0" borderId="0" xfId="0" applyFont="1" applyFill="1" applyBorder="1"/>
    <xf numFmtId="0" fontId="1" fillId="0" borderId="35" xfId="0" applyFont="1" applyFill="1" applyBorder="1"/>
    <xf numFmtId="164" fontId="1" fillId="0" borderId="37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B4" sqref="B4"/>
    </sheetView>
  </sheetViews>
  <sheetFormatPr defaultRowHeight="15" x14ac:dyDescent="0.25"/>
  <cols>
    <col min="1" max="1" width="28.5703125" customWidth="1"/>
    <col min="2" max="2" width="14.7109375" customWidth="1"/>
    <col min="3" max="3" width="13" customWidth="1"/>
    <col min="4" max="4" width="12.5703125" customWidth="1"/>
    <col min="5" max="5" width="12.85546875" customWidth="1"/>
    <col min="6" max="6" width="12.28515625" customWidth="1"/>
    <col min="7" max="7" width="11.85546875" customWidth="1"/>
    <col min="8" max="8" width="13.140625" customWidth="1"/>
    <col min="9" max="9" width="12.140625" customWidth="1"/>
    <col min="10" max="10" width="12.5703125" customWidth="1"/>
  </cols>
  <sheetData>
    <row r="1" spans="1:11" ht="48" customHeight="1" thickTop="1" thickBot="1" x14ac:dyDescent="0.3">
      <c r="A1" s="9"/>
      <c r="B1" s="23" t="s">
        <v>5</v>
      </c>
      <c r="C1" s="24" t="s">
        <v>6</v>
      </c>
      <c r="D1" s="24" t="s">
        <v>7</v>
      </c>
      <c r="E1" s="24" t="s">
        <v>8</v>
      </c>
      <c r="F1" s="24" t="s">
        <v>59</v>
      </c>
      <c r="G1" s="24" t="s">
        <v>9</v>
      </c>
      <c r="H1" s="24" t="s">
        <v>10</v>
      </c>
      <c r="I1" s="24" t="s">
        <v>24</v>
      </c>
      <c r="J1" s="26" t="s">
        <v>11</v>
      </c>
      <c r="K1" s="1"/>
    </row>
    <row r="2" spans="1:11" ht="39.950000000000003" customHeight="1" thickTop="1" x14ac:dyDescent="0.25">
      <c r="A2" s="14" t="s">
        <v>0</v>
      </c>
      <c r="B2" s="15">
        <f t="shared" ref="B2" si="0">SUM(B3:B6)</f>
        <v>29375</v>
      </c>
      <c r="C2" s="16">
        <f t="shared" ref="C2:J2" si="1">SUM(C3:C6)</f>
        <v>17651</v>
      </c>
      <c r="D2" s="16">
        <f t="shared" si="1"/>
        <v>12069</v>
      </c>
      <c r="E2" s="16">
        <f t="shared" si="1"/>
        <v>13259</v>
      </c>
      <c r="F2" s="16">
        <f t="shared" si="1"/>
        <v>24692</v>
      </c>
      <c r="G2" s="16">
        <f t="shared" si="1"/>
        <v>9453</v>
      </c>
      <c r="H2" s="16">
        <f t="shared" si="1"/>
        <v>12187</v>
      </c>
      <c r="I2" s="16">
        <f t="shared" si="1"/>
        <v>12521</v>
      </c>
      <c r="J2" s="17">
        <f t="shared" si="1"/>
        <v>15276</v>
      </c>
      <c r="K2" s="1"/>
    </row>
    <row r="3" spans="1:11" ht="30" customHeight="1" x14ac:dyDescent="0.25">
      <c r="A3" s="7" t="s">
        <v>1</v>
      </c>
      <c r="B3" s="5">
        <v>3056</v>
      </c>
      <c r="C3" s="2">
        <v>1779</v>
      </c>
      <c r="D3" s="2">
        <v>1197</v>
      </c>
      <c r="E3" s="2">
        <v>1650</v>
      </c>
      <c r="F3" s="2">
        <v>1910</v>
      </c>
      <c r="G3" s="2">
        <v>1725</v>
      </c>
      <c r="H3" s="2">
        <v>1693</v>
      </c>
      <c r="I3" s="2">
        <v>2290</v>
      </c>
      <c r="J3" s="3">
        <v>2302</v>
      </c>
      <c r="K3" s="1"/>
    </row>
    <row r="4" spans="1:11" ht="30" customHeight="1" x14ac:dyDescent="0.25">
      <c r="A4" s="7" t="s">
        <v>2</v>
      </c>
      <c r="B4" s="5">
        <v>23509</v>
      </c>
      <c r="C4" s="2">
        <v>14222</v>
      </c>
      <c r="D4" s="2">
        <v>8816</v>
      </c>
      <c r="E4" s="2">
        <v>9575</v>
      </c>
      <c r="F4" s="2">
        <v>18662</v>
      </c>
      <c r="G4" s="2">
        <v>6728</v>
      </c>
      <c r="H4" s="2">
        <v>8414</v>
      </c>
      <c r="I4" s="2">
        <v>9211</v>
      </c>
      <c r="J4" s="3">
        <v>11384</v>
      </c>
      <c r="K4" s="1"/>
    </row>
    <row r="5" spans="1:11" ht="30" customHeight="1" x14ac:dyDescent="0.25">
      <c r="A5" s="54" t="s">
        <v>49</v>
      </c>
      <c r="B5" s="50">
        <v>210</v>
      </c>
      <c r="C5" s="55">
        <v>0</v>
      </c>
      <c r="D5" s="55">
        <v>0</v>
      </c>
      <c r="E5" s="55">
        <v>0</v>
      </c>
      <c r="F5" s="55">
        <v>390</v>
      </c>
      <c r="G5" s="55">
        <v>200</v>
      </c>
      <c r="H5" s="55">
        <v>0</v>
      </c>
      <c r="I5" s="55">
        <v>220</v>
      </c>
      <c r="J5" s="51">
        <v>180</v>
      </c>
      <c r="K5" s="1"/>
    </row>
    <row r="6" spans="1:11" ht="30" customHeight="1" thickBot="1" x14ac:dyDescent="0.3">
      <c r="A6" s="10" t="s">
        <v>3</v>
      </c>
      <c r="B6" s="11">
        <v>2600</v>
      </c>
      <c r="C6" s="12">
        <v>1650</v>
      </c>
      <c r="D6" s="12">
        <v>2056</v>
      </c>
      <c r="E6" s="12">
        <v>2034</v>
      </c>
      <c r="F6" s="12">
        <v>3730</v>
      </c>
      <c r="G6" s="12">
        <v>800</v>
      </c>
      <c r="H6" s="12">
        <v>2080</v>
      </c>
      <c r="I6" s="12">
        <v>800</v>
      </c>
      <c r="J6" s="13">
        <v>1410</v>
      </c>
      <c r="K6" s="1"/>
    </row>
    <row r="7" spans="1:11" ht="39.950000000000003" customHeight="1" x14ac:dyDescent="0.25">
      <c r="A7" s="14" t="s">
        <v>4</v>
      </c>
      <c r="B7" s="18">
        <f t="shared" ref="B7" si="2">SUM(B8:B10)</f>
        <v>29375</v>
      </c>
      <c r="C7" s="18">
        <f t="shared" ref="C7:J7" si="3">SUM(C8:C10)</f>
        <v>17651</v>
      </c>
      <c r="D7" s="18">
        <f t="shared" si="3"/>
        <v>12069</v>
      </c>
      <c r="E7" s="18">
        <f t="shared" si="3"/>
        <v>13259</v>
      </c>
      <c r="F7" s="18">
        <f t="shared" si="3"/>
        <v>24692</v>
      </c>
      <c r="G7" s="18">
        <f t="shared" si="3"/>
        <v>9453</v>
      </c>
      <c r="H7" s="18">
        <f t="shared" si="3"/>
        <v>12187</v>
      </c>
      <c r="I7" s="18">
        <f t="shared" si="3"/>
        <v>12521</v>
      </c>
      <c r="J7" s="27">
        <f t="shared" si="3"/>
        <v>15276</v>
      </c>
      <c r="K7" s="1"/>
    </row>
    <row r="8" spans="1:11" ht="30" customHeight="1" x14ac:dyDescent="0.25">
      <c r="A8" s="7" t="s">
        <v>21</v>
      </c>
      <c r="B8" s="5">
        <v>23384</v>
      </c>
      <c r="C8" s="2">
        <v>14148</v>
      </c>
      <c r="D8" s="2">
        <v>8763</v>
      </c>
      <c r="E8" s="2">
        <v>9526</v>
      </c>
      <c r="F8" s="2">
        <v>18551</v>
      </c>
      <c r="G8" s="2">
        <v>6692</v>
      </c>
      <c r="H8" s="2">
        <v>8363</v>
      </c>
      <c r="I8" s="2">
        <v>9161</v>
      </c>
      <c r="J8" s="3">
        <v>11328</v>
      </c>
      <c r="K8" s="1"/>
    </row>
    <row r="9" spans="1:11" ht="30" customHeight="1" x14ac:dyDescent="0.25">
      <c r="A9" s="7" t="s">
        <v>22</v>
      </c>
      <c r="B9" s="5">
        <v>183</v>
      </c>
      <c r="C9" s="2">
        <v>111</v>
      </c>
      <c r="D9" s="2">
        <v>169</v>
      </c>
      <c r="E9" s="2">
        <v>71</v>
      </c>
      <c r="F9" s="2">
        <v>153</v>
      </c>
      <c r="G9" s="2">
        <v>101</v>
      </c>
      <c r="H9" s="2">
        <v>203</v>
      </c>
      <c r="I9" s="2">
        <v>101</v>
      </c>
      <c r="J9" s="3">
        <v>134</v>
      </c>
      <c r="K9" s="1"/>
    </row>
    <row r="10" spans="1:11" ht="38.25" customHeight="1" thickBot="1" x14ac:dyDescent="0.3">
      <c r="A10" s="56" t="s">
        <v>50</v>
      </c>
      <c r="B10" s="6">
        <f t="shared" ref="B10" si="4">SUM(B2-B8-B9)</f>
        <v>5808</v>
      </c>
      <c r="C10" s="6">
        <f t="shared" ref="C10:J10" si="5">SUM(C2-C8-C9)</f>
        <v>3392</v>
      </c>
      <c r="D10" s="6">
        <f t="shared" si="5"/>
        <v>3137</v>
      </c>
      <c r="E10" s="6">
        <f t="shared" si="5"/>
        <v>3662</v>
      </c>
      <c r="F10" s="6">
        <f t="shared" si="5"/>
        <v>5988</v>
      </c>
      <c r="G10" s="6">
        <f t="shared" si="5"/>
        <v>2660</v>
      </c>
      <c r="H10" s="6">
        <f t="shared" si="5"/>
        <v>3621</v>
      </c>
      <c r="I10" s="6">
        <f t="shared" si="5"/>
        <v>3259</v>
      </c>
      <c r="J10" s="36">
        <f t="shared" si="5"/>
        <v>3814</v>
      </c>
      <c r="K10" s="1"/>
    </row>
    <row r="11" spans="1:11" ht="16.5" thickTop="1" thickBot="1" x14ac:dyDescent="0.3"/>
    <row r="12" spans="1:11" ht="42.75" customHeight="1" thickTop="1" thickBot="1" x14ac:dyDescent="0.3">
      <c r="A12" s="9"/>
      <c r="B12" s="24" t="s">
        <v>12</v>
      </c>
      <c r="C12" s="24" t="s">
        <v>13</v>
      </c>
      <c r="D12" s="24" t="s">
        <v>14</v>
      </c>
      <c r="E12" s="24" t="s">
        <v>17</v>
      </c>
      <c r="F12" s="24" t="s">
        <v>15</v>
      </c>
      <c r="G12" s="24" t="s">
        <v>16</v>
      </c>
      <c r="H12" s="24" t="s">
        <v>18</v>
      </c>
      <c r="I12" s="24" t="s">
        <v>20</v>
      </c>
      <c r="J12" s="26" t="s">
        <v>19</v>
      </c>
    </row>
    <row r="13" spans="1:11" ht="35.1" customHeight="1" thickTop="1" x14ac:dyDescent="0.25">
      <c r="A13" s="14" t="s">
        <v>0</v>
      </c>
      <c r="B13" s="16">
        <f t="shared" ref="B13:J13" si="6">SUM(B14:B17)</f>
        <v>19771</v>
      </c>
      <c r="C13" s="16">
        <f t="shared" si="6"/>
        <v>12006</v>
      </c>
      <c r="D13" s="16">
        <f t="shared" si="6"/>
        <v>40743</v>
      </c>
      <c r="E13" s="16">
        <f t="shared" si="6"/>
        <v>17046</v>
      </c>
      <c r="F13" s="16">
        <f t="shared" si="6"/>
        <v>11379</v>
      </c>
      <c r="G13" s="16">
        <f t="shared" si="6"/>
        <v>26271</v>
      </c>
      <c r="H13" s="16">
        <f t="shared" si="6"/>
        <v>32064</v>
      </c>
      <c r="I13" s="16">
        <f t="shared" si="6"/>
        <v>19343</v>
      </c>
      <c r="J13" s="17">
        <f t="shared" si="6"/>
        <v>8390</v>
      </c>
    </row>
    <row r="14" spans="1:11" ht="30" customHeight="1" x14ac:dyDescent="0.25">
      <c r="A14" s="7" t="s">
        <v>1</v>
      </c>
      <c r="B14" s="2">
        <v>2005</v>
      </c>
      <c r="C14" s="2">
        <v>1207</v>
      </c>
      <c r="D14" s="2">
        <v>3623</v>
      </c>
      <c r="E14" s="2">
        <v>1838</v>
      </c>
      <c r="F14" s="2">
        <v>1683</v>
      </c>
      <c r="G14" s="2">
        <v>3148</v>
      </c>
      <c r="H14" s="2">
        <v>2919</v>
      </c>
      <c r="I14" s="2">
        <v>2104</v>
      </c>
      <c r="J14" s="3">
        <v>765</v>
      </c>
    </row>
    <row r="15" spans="1:11" ht="30" customHeight="1" x14ac:dyDescent="0.25">
      <c r="A15" s="7" t="s">
        <v>2</v>
      </c>
      <c r="B15" s="2">
        <v>15386</v>
      </c>
      <c r="C15" s="2">
        <v>9124</v>
      </c>
      <c r="D15" s="2">
        <v>32520</v>
      </c>
      <c r="E15" s="2">
        <v>13049</v>
      </c>
      <c r="F15" s="2">
        <v>8716</v>
      </c>
      <c r="G15" s="2">
        <v>20823</v>
      </c>
      <c r="H15" s="2">
        <v>25615</v>
      </c>
      <c r="I15" s="2">
        <v>14839</v>
      </c>
      <c r="J15" s="3">
        <v>6095</v>
      </c>
    </row>
    <row r="16" spans="1:11" ht="30" customHeight="1" x14ac:dyDescent="0.25">
      <c r="A16" s="54" t="s">
        <v>49</v>
      </c>
      <c r="B16" s="55">
        <v>390</v>
      </c>
      <c r="C16" s="55">
        <v>0</v>
      </c>
      <c r="D16" s="55">
        <v>500</v>
      </c>
      <c r="E16" s="55">
        <v>0</v>
      </c>
      <c r="F16" s="55">
        <v>0</v>
      </c>
      <c r="G16" s="55">
        <v>0</v>
      </c>
      <c r="H16" s="55">
        <v>0</v>
      </c>
      <c r="I16" s="55">
        <v>190</v>
      </c>
      <c r="J16" s="51">
        <v>0</v>
      </c>
    </row>
    <row r="17" spans="1:10" ht="30" customHeight="1" thickBot="1" x14ac:dyDescent="0.3">
      <c r="A17" s="10" t="s">
        <v>3</v>
      </c>
      <c r="B17" s="12">
        <v>1990</v>
      </c>
      <c r="C17" s="12">
        <v>1675</v>
      </c>
      <c r="D17" s="12">
        <v>4100</v>
      </c>
      <c r="E17" s="12">
        <v>2159</v>
      </c>
      <c r="F17" s="12">
        <v>980</v>
      </c>
      <c r="G17" s="12">
        <v>2300</v>
      </c>
      <c r="H17" s="12">
        <v>3530</v>
      </c>
      <c r="I17" s="12">
        <v>2210</v>
      </c>
      <c r="J17" s="13">
        <v>1530</v>
      </c>
    </row>
    <row r="18" spans="1:10" ht="35.1" customHeight="1" x14ac:dyDescent="0.25">
      <c r="A18" s="14" t="s">
        <v>4</v>
      </c>
      <c r="B18" s="18">
        <f t="shared" ref="B18:J18" si="7">SUM(B19:B21)</f>
        <v>19771</v>
      </c>
      <c r="C18" s="18">
        <f t="shared" si="7"/>
        <v>12006</v>
      </c>
      <c r="D18" s="18">
        <f t="shared" si="7"/>
        <v>40743</v>
      </c>
      <c r="E18" s="18">
        <f t="shared" si="7"/>
        <v>17046</v>
      </c>
      <c r="F18" s="18">
        <f t="shared" si="7"/>
        <v>11379</v>
      </c>
      <c r="G18" s="18">
        <f t="shared" si="7"/>
        <v>26271</v>
      </c>
      <c r="H18" s="18">
        <f t="shared" si="7"/>
        <v>32064</v>
      </c>
      <c r="I18" s="18">
        <f t="shared" si="7"/>
        <v>19343</v>
      </c>
      <c r="J18" s="27">
        <f t="shared" si="7"/>
        <v>8390</v>
      </c>
    </row>
    <row r="19" spans="1:10" ht="30" customHeight="1" x14ac:dyDescent="0.25">
      <c r="A19" s="7" t="s">
        <v>21</v>
      </c>
      <c r="B19" s="2">
        <v>15312</v>
      </c>
      <c r="C19" s="2">
        <v>9068</v>
      </c>
      <c r="D19" s="2">
        <v>32321</v>
      </c>
      <c r="E19" s="2">
        <v>12964</v>
      </c>
      <c r="F19" s="2">
        <v>8665</v>
      </c>
      <c r="G19" s="2">
        <v>20722</v>
      </c>
      <c r="H19" s="2">
        <v>25480</v>
      </c>
      <c r="I19" s="2">
        <v>14763</v>
      </c>
      <c r="J19" s="3">
        <v>6055</v>
      </c>
    </row>
    <row r="20" spans="1:10" ht="30" customHeight="1" x14ac:dyDescent="0.25">
      <c r="A20" s="7" t="s">
        <v>22</v>
      </c>
      <c r="B20" s="2">
        <v>177</v>
      </c>
      <c r="C20" s="2">
        <v>59</v>
      </c>
      <c r="D20" s="2">
        <v>337</v>
      </c>
      <c r="E20" s="2">
        <v>183</v>
      </c>
      <c r="F20" s="2">
        <v>76</v>
      </c>
      <c r="G20" s="2">
        <v>84</v>
      </c>
      <c r="H20" s="2">
        <v>151</v>
      </c>
      <c r="I20" s="2">
        <v>369</v>
      </c>
      <c r="J20" s="3">
        <v>138</v>
      </c>
    </row>
    <row r="21" spans="1:10" ht="35.25" customHeight="1" thickBot="1" x14ac:dyDescent="0.3">
      <c r="A21" s="56" t="s">
        <v>50</v>
      </c>
      <c r="B21" s="6">
        <f t="shared" ref="B21:J21" si="8">SUM(B13-B19-B20)</f>
        <v>4282</v>
      </c>
      <c r="C21" s="6">
        <f t="shared" si="8"/>
        <v>2879</v>
      </c>
      <c r="D21" s="6">
        <f t="shared" si="8"/>
        <v>8085</v>
      </c>
      <c r="E21" s="6">
        <f t="shared" si="8"/>
        <v>3899</v>
      </c>
      <c r="F21" s="6">
        <f t="shared" si="8"/>
        <v>2638</v>
      </c>
      <c r="G21" s="6">
        <f t="shared" si="8"/>
        <v>5465</v>
      </c>
      <c r="H21" s="6">
        <f t="shared" si="8"/>
        <v>6433</v>
      </c>
      <c r="I21" s="6">
        <f t="shared" si="8"/>
        <v>4211</v>
      </c>
      <c r="J21" s="36">
        <f t="shared" si="8"/>
        <v>2197</v>
      </c>
    </row>
    <row r="22" spans="1:10" ht="16.5" thickTop="1" x14ac:dyDescent="0.25">
      <c r="A22" s="58" t="s">
        <v>52</v>
      </c>
    </row>
    <row r="23" spans="1:10" ht="15.75" x14ac:dyDescent="0.25">
      <c r="A23" s="57" t="s">
        <v>53</v>
      </c>
    </row>
    <row r="24" spans="1:10" ht="15.75" x14ac:dyDescent="0.25">
      <c r="A24" s="57" t="s">
        <v>51</v>
      </c>
    </row>
  </sheetData>
  <printOptions horizontalCentered="1"/>
  <pageMargins left="0.31496062992125984" right="0.31496062992125984" top="0.78740157480314965" bottom="0.39370078740157483" header="0.31496062992125984" footer="0.31496062992125984"/>
  <pageSetup paperSize="9" scale="70" orientation="landscape" r:id="rId1"/>
  <headerFooter>
    <oddHeader xml:space="preserve">&amp;C&amp;"-,Tučné"&amp;12P ř í l o h a č. 1 k návrhu usnesení Rady MČ Praha 4 č. 7-xxx/2025 ze dne 26.3.2025&amp;"-,Tučná kurzíva"
Návrh rozpočtu mateřských škol zřízených MČ Praha 4 na rok 2025 - náklady a výnosy v tis. Kč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B3" sqref="B3"/>
    </sheetView>
  </sheetViews>
  <sheetFormatPr defaultRowHeight="15" x14ac:dyDescent="0.25"/>
  <cols>
    <col min="1" max="1" width="28.5703125" customWidth="1"/>
    <col min="2" max="2" width="14" customWidth="1"/>
    <col min="3" max="4" width="14.5703125" customWidth="1"/>
    <col min="5" max="5" width="14.42578125" customWidth="1"/>
    <col min="6" max="6" width="13.140625" customWidth="1"/>
    <col min="7" max="7" width="13.28515625" customWidth="1"/>
    <col min="8" max="8" width="14.42578125" customWidth="1"/>
    <col min="9" max="9" width="14.85546875" customWidth="1"/>
    <col min="10" max="10" width="14.42578125" customWidth="1"/>
    <col min="11" max="11" width="14.28515625" customWidth="1"/>
    <col min="12" max="12" width="13.28515625" customWidth="1"/>
  </cols>
  <sheetData>
    <row r="1" spans="1:12" ht="36" customHeight="1" thickTop="1" thickBot="1" x14ac:dyDescent="0.3">
      <c r="A1" s="9"/>
      <c r="B1" s="23" t="s">
        <v>25</v>
      </c>
      <c r="C1" s="24" t="s">
        <v>26</v>
      </c>
      <c r="D1" s="24" t="s">
        <v>27</v>
      </c>
      <c r="E1" s="24" t="s">
        <v>28</v>
      </c>
      <c r="F1" s="24" t="s">
        <v>29</v>
      </c>
      <c r="G1" s="24" t="s">
        <v>47</v>
      </c>
      <c r="H1" s="24" t="s">
        <v>30</v>
      </c>
      <c r="I1" s="24" t="s">
        <v>31</v>
      </c>
      <c r="J1" s="24" t="s">
        <v>32</v>
      </c>
      <c r="K1" s="24" t="s">
        <v>33</v>
      </c>
      <c r="L1" s="26" t="s">
        <v>34</v>
      </c>
    </row>
    <row r="2" spans="1:12" ht="39.950000000000003" customHeight="1" thickTop="1" x14ac:dyDescent="0.25">
      <c r="A2" s="14" t="s">
        <v>0</v>
      </c>
      <c r="B2" s="15">
        <f t="shared" ref="B2:L2" si="0">SUM(B3:B6)</f>
        <v>61946</v>
      </c>
      <c r="C2" s="16">
        <f t="shared" si="0"/>
        <v>62958</v>
      </c>
      <c r="D2" s="16">
        <f t="shared" si="0"/>
        <v>66987</v>
      </c>
      <c r="E2" s="16">
        <f t="shared" si="0"/>
        <v>45563</v>
      </c>
      <c r="F2" s="16">
        <f t="shared" si="0"/>
        <v>71270</v>
      </c>
      <c r="G2" s="16">
        <f t="shared" si="0"/>
        <v>55193</v>
      </c>
      <c r="H2" s="16">
        <f t="shared" si="0"/>
        <v>82349</v>
      </c>
      <c r="I2" s="16">
        <f t="shared" si="0"/>
        <v>72495</v>
      </c>
      <c r="J2" s="16">
        <f t="shared" si="0"/>
        <v>39501</v>
      </c>
      <c r="K2" s="16">
        <f t="shared" si="0"/>
        <v>61207</v>
      </c>
      <c r="L2" s="17">
        <f t="shared" si="0"/>
        <v>54664</v>
      </c>
    </row>
    <row r="3" spans="1:12" ht="30" customHeight="1" x14ac:dyDescent="0.25">
      <c r="A3" s="7" t="s">
        <v>1</v>
      </c>
      <c r="B3" s="5">
        <v>5411</v>
      </c>
      <c r="C3" s="2">
        <v>5938</v>
      </c>
      <c r="D3" s="2">
        <v>5162</v>
      </c>
      <c r="E3" s="2">
        <v>5390</v>
      </c>
      <c r="F3" s="2">
        <v>7258</v>
      </c>
      <c r="G3" s="2">
        <v>4312</v>
      </c>
      <c r="H3" s="2">
        <v>4096</v>
      </c>
      <c r="I3" s="2">
        <v>7365</v>
      </c>
      <c r="J3" s="2">
        <v>4013</v>
      </c>
      <c r="K3" s="2">
        <v>5371</v>
      </c>
      <c r="L3" s="3">
        <v>5281</v>
      </c>
    </row>
    <row r="4" spans="1:12" ht="30" customHeight="1" x14ac:dyDescent="0.25">
      <c r="A4" s="7" t="s">
        <v>2</v>
      </c>
      <c r="B4" s="5">
        <v>50985</v>
      </c>
      <c r="C4" s="2">
        <v>48500</v>
      </c>
      <c r="D4" s="2">
        <v>55735</v>
      </c>
      <c r="E4" s="2">
        <v>34672</v>
      </c>
      <c r="F4" s="2">
        <v>59402</v>
      </c>
      <c r="G4" s="2">
        <v>48561</v>
      </c>
      <c r="H4" s="2">
        <v>72473</v>
      </c>
      <c r="I4" s="2">
        <v>57930</v>
      </c>
      <c r="J4" s="2">
        <v>31688</v>
      </c>
      <c r="K4" s="2">
        <v>47992</v>
      </c>
      <c r="L4" s="3">
        <v>44023</v>
      </c>
    </row>
    <row r="5" spans="1:12" ht="30" customHeight="1" x14ac:dyDescent="0.25">
      <c r="A5" s="54" t="s">
        <v>49</v>
      </c>
      <c r="B5" s="50">
        <v>350</v>
      </c>
      <c r="C5" s="55">
        <v>820</v>
      </c>
      <c r="D5" s="55">
        <v>990</v>
      </c>
      <c r="E5" s="55">
        <v>995</v>
      </c>
      <c r="F5" s="55">
        <v>1450</v>
      </c>
      <c r="G5" s="55">
        <v>1300</v>
      </c>
      <c r="H5" s="55">
        <v>580</v>
      </c>
      <c r="I5" s="55">
        <v>1750</v>
      </c>
      <c r="J5" s="55">
        <v>800</v>
      </c>
      <c r="K5" s="55">
        <v>1550</v>
      </c>
      <c r="L5" s="51">
        <v>1810</v>
      </c>
    </row>
    <row r="6" spans="1:12" ht="30" customHeight="1" thickBot="1" x14ac:dyDescent="0.3">
      <c r="A6" s="10" t="s">
        <v>3</v>
      </c>
      <c r="B6" s="11">
        <v>5200</v>
      </c>
      <c r="C6" s="12">
        <v>7700</v>
      </c>
      <c r="D6" s="12">
        <v>5100</v>
      </c>
      <c r="E6" s="12">
        <v>4506</v>
      </c>
      <c r="F6" s="12">
        <v>3160</v>
      </c>
      <c r="G6" s="12">
        <v>1020</v>
      </c>
      <c r="H6" s="12">
        <v>5200</v>
      </c>
      <c r="I6" s="12">
        <v>5450</v>
      </c>
      <c r="J6" s="12">
        <v>3000</v>
      </c>
      <c r="K6" s="12">
        <v>6294</v>
      </c>
      <c r="L6" s="13">
        <v>3550</v>
      </c>
    </row>
    <row r="7" spans="1:12" ht="39.950000000000003" customHeight="1" x14ac:dyDescent="0.25">
      <c r="A7" s="14" t="s">
        <v>4</v>
      </c>
      <c r="B7" s="18">
        <f>SUM(B8:B10)</f>
        <v>61946</v>
      </c>
      <c r="C7" s="18">
        <f t="shared" ref="C7:L7" si="1">SUM(C8:C10)</f>
        <v>62958</v>
      </c>
      <c r="D7" s="18">
        <f t="shared" si="1"/>
        <v>66987</v>
      </c>
      <c r="E7" s="18">
        <f t="shared" si="1"/>
        <v>45563</v>
      </c>
      <c r="F7" s="18">
        <f t="shared" si="1"/>
        <v>71270</v>
      </c>
      <c r="G7" s="18">
        <f t="shared" si="1"/>
        <v>55193</v>
      </c>
      <c r="H7" s="18">
        <f t="shared" si="1"/>
        <v>82349</v>
      </c>
      <c r="I7" s="18">
        <f t="shared" si="1"/>
        <v>72495</v>
      </c>
      <c r="J7" s="18">
        <f t="shared" si="1"/>
        <v>39501</v>
      </c>
      <c r="K7" s="18">
        <f t="shared" si="1"/>
        <v>61207</v>
      </c>
      <c r="L7" s="27">
        <f t="shared" si="1"/>
        <v>54664</v>
      </c>
    </row>
    <row r="8" spans="1:12" ht="27.95" customHeight="1" x14ac:dyDescent="0.25">
      <c r="A8" s="7" t="s">
        <v>21</v>
      </c>
      <c r="B8" s="5">
        <v>50153</v>
      </c>
      <c r="C8" s="2">
        <v>47679</v>
      </c>
      <c r="D8" s="2">
        <v>54833</v>
      </c>
      <c r="E8" s="2">
        <v>34063</v>
      </c>
      <c r="F8" s="2">
        <v>58421</v>
      </c>
      <c r="G8" s="2">
        <v>47898</v>
      </c>
      <c r="H8" s="2">
        <v>71382</v>
      </c>
      <c r="I8" s="2">
        <v>57153</v>
      </c>
      <c r="J8" s="2">
        <v>31175</v>
      </c>
      <c r="K8" s="2">
        <v>47280</v>
      </c>
      <c r="L8" s="3">
        <v>43294</v>
      </c>
    </row>
    <row r="9" spans="1:12" ht="27.95" customHeight="1" x14ac:dyDescent="0.25">
      <c r="A9" s="7" t="s">
        <v>22</v>
      </c>
      <c r="B9" s="5">
        <v>500</v>
      </c>
      <c r="C9" s="2">
        <v>1975</v>
      </c>
      <c r="D9" s="2">
        <v>212</v>
      </c>
      <c r="E9" s="2">
        <v>321</v>
      </c>
      <c r="F9" s="2">
        <v>500</v>
      </c>
      <c r="G9" s="2">
        <v>215</v>
      </c>
      <c r="H9" s="2">
        <v>214</v>
      </c>
      <c r="I9" s="2">
        <v>410</v>
      </c>
      <c r="J9" s="2">
        <v>280</v>
      </c>
      <c r="K9" s="2">
        <v>155</v>
      </c>
      <c r="L9" s="3">
        <v>486</v>
      </c>
    </row>
    <row r="10" spans="1:12" ht="38.25" customHeight="1" thickBot="1" x14ac:dyDescent="0.3">
      <c r="A10" s="56" t="s">
        <v>54</v>
      </c>
      <c r="B10" s="6">
        <f>SUM(B2-B8-B9)</f>
        <v>11293</v>
      </c>
      <c r="C10" s="6">
        <f t="shared" ref="C10:L10" si="2">SUM(C2-C8-C9)</f>
        <v>13304</v>
      </c>
      <c r="D10" s="6">
        <f t="shared" si="2"/>
        <v>11942</v>
      </c>
      <c r="E10" s="6">
        <f t="shared" si="2"/>
        <v>11179</v>
      </c>
      <c r="F10" s="6">
        <f t="shared" si="2"/>
        <v>12349</v>
      </c>
      <c r="G10" s="6">
        <f t="shared" si="2"/>
        <v>7080</v>
      </c>
      <c r="H10" s="6">
        <f t="shared" si="2"/>
        <v>10753</v>
      </c>
      <c r="I10" s="6">
        <f t="shared" si="2"/>
        <v>14932</v>
      </c>
      <c r="J10" s="6">
        <f t="shared" si="2"/>
        <v>8046</v>
      </c>
      <c r="K10" s="6">
        <f t="shared" si="2"/>
        <v>13772</v>
      </c>
      <c r="L10" s="36">
        <f t="shared" si="2"/>
        <v>10884</v>
      </c>
    </row>
    <row r="11" spans="1:12" ht="16.5" thickTop="1" thickBot="1" x14ac:dyDescent="0.3"/>
    <row r="12" spans="1:12" ht="34.5" customHeight="1" thickTop="1" thickBot="1" x14ac:dyDescent="0.3">
      <c r="A12" s="9"/>
      <c r="B12" s="24" t="s">
        <v>35</v>
      </c>
      <c r="C12" s="24" t="s">
        <v>44</v>
      </c>
      <c r="D12" s="24" t="s">
        <v>36</v>
      </c>
      <c r="E12" s="24" t="s">
        <v>38</v>
      </c>
      <c r="F12" s="24" t="s">
        <v>37</v>
      </c>
      <c r="G12" s="24" t="s">
        <v>39</v>
      </c>
      <c r="H12" s="24" t="s">
        <v>40</v>
      </c>
      <c r="I12" s="24" t="s">
        <v>41</v>
      </c>
      <c r="J12" s="24" t="s">
        <v>42</v>
      </c>
      <c r="K12" s="25" t="s">
        <v>43</v>
      </c>
    </row>
    <row r="13" spans="1:12" ht="30" customHeight="1" thickTop="1" x14ac:dyDescent="0.25">
      <c r="A13" s="14" t="s">
        <v>0</v>
      </c>
      <c r="B13" s="16">
        <f t="shared" ref="B13:K13" si="3">SUM(B14:B17)</f>
        <v>47657</v>
      </c>
      <c r="C13" s="16">
        <f t="shared" si="3"/>
        <v>34236</v>
      </c>
      <c r="D13" s="16">
        <f t="shared" si="3"/>
        <v>39984</v>
      </c>
      <c r="E13" s="16">
        <f t="shared" si="3"/>
        <v>87345</v>
      </c>
      <c r="F13" s="16">
        <f t="shared" si="3"/>
        <v>29319</v>
      </c>
      <c r="G13" s="16">
        <f t="shared" si="3"/>
        <v>38309</v>
      </c>
      <c r="H13" s="16">
        <f t="shared" si="3"/>
        <v>65950</v>
      </c>
      <c r="I13" s="16">
        <f t="shared" si="3"/>
        <v>52363</v>
      </c>
      <c r="J13" s="16">
        <f t="shared" si="3"/>
        <v>51194</v>
      </c>
      <c r="K13" s="21">
        <f t="shared" si="3"/>
        <v>65045</v>
      </c>
    </row>
    <row r="14" spans="1:12" ht="30" customHeight="1" x14ac:dyDescent="0.25">
      <c r="A14" s="7" t="s">
        <v>1</v>
      </c>
      <c r="B14" s="2">
        <v>6060</v>
      </c>
      <c r="C14" s="2">
        <v>3041</v>
      </c>
      <c r="D14" s="2">
        <v>4059</v>
      </c>
      <c r="E14" s="2">
        <v>7525</v>
      </c>
      <c r="F14" s="2">
        <v>4793</v>
      </c>
      <c r="G14" s="2">
        <v>4570</v>
      </c>
      <c r="H14" s="2">
        <v>5156</v>
      </c>
      <c r="I14" s="2">
        <v>4766</v>
      </c>
      <c r="J14" s="2">
        <v>5204</v>
      </c>
      <c r="K14" s="20">
        <v>7004</v>
      </c>
    </row>
    <row r="15" spans="1:12" ht="30" customHeight="1" x14ac:dyDescent="0.25">
      <c r="A15" s="7" t="s">
        <v>2</v>
      </c>
      <c r="B15" s="2">
        <v>38747</v>
      </c>
      <c r="C15" s="2">
        <v>27855</v>
      </c>
      <c r="D15" s="2">
        <v>35325</v>
      </c>
      <c r="E15" s="2">
        <v>71280</v>
      </c>
      <c r="F15" s="2">
        <v>21296</v>
      </c>
      <c r="G15" s="2">
        <v>30709</v>
      </c>
      <c r="H15" s="2">
        <v>52635</v>
      </c>
      <c r="I15" s="2">
        <v>41632</v>
      </c>
      <c r="J15" s="2">
        <v>42390</v>
      </c>
      <c r="K15" s="20">
        <v>50916</v>
      </c>
    </row>
    <row r="16" spans="1:12" ht="30" customHeight="1" x14ac:dyDescent="0.25">
      <c r="A16" s="54" t="s">
        <v>49</v>
      </c>
      <c r="B16" s="55">
        <v>250</v>
      </c>
      <c r="C16" s="55">
        <v>1100</v>
      </c>
      <c r="D16" s="55">
        <v>150</v>
      </c>
      <c r="E16" s="55">
        <f>-E160</f>
        <v>0</v>
      </c>
      <c r="F16" s="55">
        <v>1510</v>
      </c>
      <c r="G16" s="55">
        <v>380</v>
      </c>
      <c r="H16" s="55">
        <v>2195</v>
      </c>
      <c r="I16" s="55">
        <v>1700</v>
      </c>
      <c r="J16" s="2">
        <v>2180</v>
      </c>
      <c r="K16" s="20">
        <v>1900</v>
      </c>
    </row>
    <row r="17" spans="1:11" ht="30" customHeight="1" thickBot="1" x14ac:dyDescent="0.3">
      <c r="A17" s="10" t="s">
        <v>3</v>
      </c>
      <c r="B17" s="12">
        <v>2600</v>
      </c>
      <c r="C17" s="12">
        <v>2240</v>
      </c>
      <c r="D17" s="12">
        <v>450</v>
      </c>
      <c r="E17" s="12">
        <v>8540</v>
      </c>
      <c r="F17" s="12">
        <v>1720</v>
      </c>
      <c r="G17" s="12">
        <v>2650</v>
      </c>
      <c r="H17" s="12">
        <v>5964</v>
      </c>
      <c r="I17" s="12">
        <v>4265</v>
      </c>
      <c r="J17" s="22">
        <v>1420</v>
      </c>
      <c r="K17" s="19">
        <v>5225</v>
      </c>
    </row>
    <row r="18" spans="1:11" ht="30" customHeight="1" x14ac:dyDescent="0.25">
      <c r="A18" s="14" t="s">
        <v>4</v>
      </c>
      <c r="B18" s="18">
        <f t="shared" ref="B18:K18" si="4">SUM(B19:B21)</f>
        <v>47657</v>
      </c>
      <c r="C18" s="18">
        <f t="shared" si="4"/>
        <v>34236</v>
      </c>
      <c r="D18" s="18">
        <f t="shared" si="4"/>
        <v>39984</v>
      </c>
      <c r="E18" s="18">
        <f t="shared" si="4"/>
        <v>87345</v>
      </c>
      <c r="F18" s="18">
        <f t="shared" si="4"/>
        <v>29319</v>
      </c>
      <c r="G18" s="18">
        <f t="shared" si="4"/>
        <v>38309</v>
      </c>
      <c r="H18" s="18">
        <f t="shared" si="4"/>
        <v>65950</v>
      </c>
      <c r="I18" s="18">
        <f t="shared" si="4"/>
        <v>52363</v>
      </c>
      <c r="J18" s="18">
        <f t="shared" si="4"/>
        <v>51194</v>
      </c>
      <c r="K18" s="27">
        <f t="shared" si="4"/>
        <v>65045</v>
      </c>
    </row>
    <row r="19" spans="1:11" ht="27.95" customHeight="1" x14ac:dyDescent="0.25">
      <c r="A19" s="7" t="s">
        <v>21</v>
      </c>
      <c r="B19" s="2">
        <v>38115</v>
      </c>
      <c r="C19" s="2">
        <v>27452</v>
      </c>
      <c r="D19" s="2">
        <v>34834</v>
      </c>
      <c r="E19" s="2">
        <v>70289</v>
      </c>
      <c r="F19" s="2">
        <v>21009</v>
      </c>
      <c r="G19" s="2">
        <v>30244</v>
      </c>
      <c r="H19" s="2">
        <v>51926</v>
      </c>
      <c r="I19" s="2">
        <v>40938</v>
      </c>
      <c r="J19" s="2">
        <v>41712</v>
      </c>
      <c r="K19" s="20">
        <v>49979</v>
      </c>
    </row>
    <row r="20" spans="1:11" ht="27.95" customHeight="1" x14ac:dyDescent="0.25">
      <c r="A20" s="7" t="s">
        <v>22</v>
      </c>
      <c r="B20" s="2">
        <v>220</v>
      </c>
      <c r="C20" s="2">
        <v>1140</v>
      </c>
      <c r="D20" s="2">
        <v>45</v>
      </c>
      <c r="E20" s="2">
        <v>1090</v>
      </c>
      <c r="F20" s="2">
        <v>29</v>
      </c>
      <c r="G20" s="2">
        <v>500</v>
      </c>
      <c r="H20" s="2">
        <v>232</v>
      </c>
      <c r="I20" s="2">
        <v>985</v>
      </c>
      <c r="J20" s="2">
        <v>326</v>
      </c>
      <c r="K20" s="20">
        <v>407</v>
      </c>
    </row>
    <row r="21" spans="1:11" ht="34.5" customHeight="1" thickBot="1" x14ac:dyDescent="0.3">
      <c r="A21" s="56" t="s">
        <v>54</v>
      </c>
      <c r="B21" s="6">
        <f t="shared" ref="B21:K21" si="5">SUM(B13-B19-B20)</f>
        <v>9322</v>
      </c>
      <c r="C21" s="6">
        <f t="shared" si="5"/>
        <v>5644</v>
      </c>
      <c r="D21" s="6">
        <f t="shared" si="5"/>
        <v>5105</v>
      </c>
      <c r="E21" s="6">
        <f t="shared" si="5"/>
        <v>15966</v>
      </c>
      <c r="F21" s="6">
        <f t="shared" si="5"/>
        <v>8281</v>
      </c>
      <c r="G21" s="6">
        <f t="shared" si="5"/>
        <v>7565</v>
      </c>
      <c r="H21" s="6">
        <f t="shared" si="5"/>
        <v>13792</v>
      </c>
      <c r="I21" s="6">
        <f t="shared" si="5"/>
        <v>10440</v>
      </c>
      <c r="J21" s="6">
        <f t="shared" si="5"/>
        <v>9156</v>
      </c>
      <c r="K21" s="36">
        <f t="shared" si="5"/>
        <v>14659</v>
      </c>
    </row>
    <row r="22" spans="1:11" ht="16.5" thickTop="1" x14ac:dyDescent="0.25">
      <c r="A22" s="58" t="s">
        <v>52</v>
      </c>
    </row>
    <row r="23" spans="1:11" ht="15.75" x14ac:dyDescent="0.25">
      <c r="A23" s="57" t="s">
        <v>53</v>
      </c>
    </row>
    <row r="24" spans="1:11" ht="15.75" x14ac:dyDescent="0.25">
      <c r="A24" s="57" t="s">
        <v>51</v>
      </c>
    </row>
  </sheetData>
  <printOptions horizontalCentered="1"/>
  <pageMargins left="0.31496062992125984" right="0.31496062992125984" top="0.78740157480314965" bottom="0.39370078740157483" header="0.31496062992125984" footer="0.31496062992125984"/>
  <pageSetup paperSize="9" scale="70" orientation="landscape" r:id="rId1"/>
  <headerFooter>
    <oddHeader>&amp;C&amp;"-,Tučné"P ř í l o h a č. 2 k návrhu usnesení Rady MČ Praha 4 č. 7-xxx/2025 ze dne 26.3.2025&amp;"-,Tučná kurzíva"
Návrh rozpočtu základních škol zřízených MČ Praha 4 na rok 2025 - náklady a výnosy v tis. Kč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G15" sqref="G15"/>
    </sheetView>
  </sheetViews>
  <sheetFormatPr defaultRowHeight="15" x14ac:dyDescent="0.25"/>
  <cols>
    <col min="1" max="1" width="31.85546875" customWidth="1"/>
    <col min="2" max="2" width="22.140625" customWidth="1"/>
    <col min="3" max="3" width="20.85546875" customWidth="1"/>
  </cols>
  <sheetData>
    <row r="1" spans="1:3" ht="60" customHeight="1" thickTop="1" thickBot="1" x14ac:dyDescent="0.3">
      <c r="A1" s="9"/>
      <c r="B1" s="23" t="s">
        <v>45</v>
      </c>
      <c r="C1" s="26" t="s">
        <v>46</v>
      </c>
    </row>
    <row r="2" spans="1:3" ht="39.950000000000003" customHeight="1" thickTop="1" x14ac:dyDescent="0.25">
      <c r="A2" s="14" t="s">
        <v>0</v>
      </c>
      <c r="B2" s="15">
        <f>SUM(B3:B6)</f>
        <v>45692</v>
      </c>
      <c r="C2" s="17">
        <f>SUM(C3:C6)</f>
        <v>90453</v>
      </c>
    </row>
    <row r="3" spans="1:3" ht="35.1" customHeight="1" x14ac:dyDescent="0.25">
      <c r="A3" s="7" t="s">
        <v>1</v>
      </c>
      <c r="B3" s="5">
        <v>13000</v>
      </c>
      <c r="C3" s="3">
        <v>45904</v>
      </c>
    </row>
    <row r="4" spans="1:3" ht="35.1" customHeight="1" x14ac:dyDescent="0.25">
      <c r="A4" s="28" t="s">
        <v>2</v>
      </c>
      <c r="B4" s="50">
        <v>19080</v>
      </c>
      <c r="C4" s="51">
        <v>29363</v>
      </c>
    </row>
    <row r="5" spans="1:3" ht="35.1" customHeight="1" x14ac:dyDescent="0.25">
      <c r="A5" s="59" t="s">
        <v>55</v>
      </c>
      <c r="B5" s="50">
        <v>250</v>
      </c>
      <c r="C5" s="51">
        <v>106</v>
      </c>
    </row>
    <row r="6" spans="1:3" ht="35.1" customHeight="1" thickBot="1" x14ac:dyDescent="0.3">
      <c r="A6" s="10" t="s">
        <v>3</v>
      </c>
      <c r="B6" s="11">
        <v>13362</v>
      </c>
      <c r="C6" s="13">
        <v>15080</v>
      </c>
    </row>
    <row r="7" spans="1:3" ht="39.950000000000003" customHeight="1" x14ac:dyDescent="0.25">
      <c r="A7" s="14" t="s">
        <v>4</v>
      </c>
      <c r="B7" s="18">
        <f>SUM(B8:B10)</f>
        <v>45692</v>
      </c>
      <c r="C7" s="27">
        <f t="shared" ref="C7" si="0">SUM(C8:C10)</f>
        <v>90453</v>
      </c>
    </row>
    <row r="8" spans="1:3" ht="35.1" customHeight="1" x14ac:dyDescent="0.25">
      <c r="A8" s="7" t="s">
        <v>58</v>
      </c>
      <c r="B8" s="5">
        <v>38342</v>
      </c>
      <c r="C8" s="3">
        <v>75482</v>
      </c>
    </row>
    <row r="9" spans="1:3" ht="35.1" customHeight="1" x14ac:dyDescent="0.25">
      <c r="A9" s="7" t="s">
        <v>22</v>
      </c>
      <c r="B9" s="5">
        <v>415</v>
      </c>
      <c r="C9" s="3">
        <v>306</v>
      </c>
    </row>
    <row r="10" spans="1:3" ht="35.1" customHeight="1" thickBot="1" x14ac:dyDescent="0.3">
      <c r="A10" s="8" t="s">
        <v>23</v>
      </c>
      <c r="B10" s="6">
        <f>SUM(B2-B8-B9)</f>
        <v>6935</v>
      </c>
      <c r="C10" s="36">
        <f>SUM(C2-C8-C9)</f>
        <v>14665</v>
      </c>
    </row>
    <row r="11" spans="1:3" ht="15.75" thickTop="1" x14ac:dyDescent="0.25"/>
  </sheetData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&amp;C&amp;"-,Tučné"P ř í l o h a č. 3 k návrhu usnesení Rady MČ Praha 4 č. 7-xxx/2025 ze dne 26.3.2025&amp;"-,Obyčejné"
&amp;"-,Tučná kurzíva"Návrh rozpočtu zřízených organizací m.č. Praha 4 na rok 2025 - náklady a výnosy v tis. Kč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7" workbookViewId="0">
      <selection activeCell="B19" sqref="B19"/>
    </sheetView>
  </sheetViews>
  <sheetFormatPr defaultRowHeight="15" x14ac:dyDescent="0.25"/>
  <cols>
    <col min="1" max="1" width="28.5703125" customWidth="1"/>
    <col min="2" max="2" width="13.28515625" customWidth="1"/>
    <col min="3" max="3" width="13" customWidth="1"/>
    <col min="4" max="4" width="13.140625" customWidth="1"/>
    <col min="5" max="5" width="12.5703125" customWidth="1"/>
    <col min="6" max="6" width="12.28515625" customWidth="1"/>
    <col min="7" max="7" width="13.5703125" customWidth="1"/>
    <col min="8" max="8" width="12" customWidth="1"/>
    <col min="9" max="9" width="12.85546875" customWidth="1"/>
    <col min="10" max="10" width="13.42578125" customWidth="1"/>
  </cols>
  <sheetData>
    <row r="1" spans="1:11" ht="43.5" customHeight="1" thickTop="1" thickBot="1" x14ac:dyDescent="0.3">
      <c r="A1" s="9"/>
      <c r="B1" s="23" t="s">
        <v>5</v>
      </c>
      <c r="C1" s="24" t="s">
        <v>6</v>
      </c>
      <c r="D1" s="24" t="s">
        <v>7</v>
      </c>
      <c r="E1" s="24" t="s">
        <v>8</v>
      </c>
      <c r="F1" s="24" t="s">
        <v>59</v>
      </c>
      <c r="G1" s="24" t="s">
        <v>9</v>
      </c>
      <c r="H1" s="24" t="s">
        <v>10</v>
      </c>
      <c r="I1" s="24" t="s">
        <v>24</v>
      </c>
      <c r="J1" s="26" t="s">
        <v>11</v>
      </c>
      <c r="K1" s="1"/>
    </row>
    <row r="2" spans="1:11" ht="39.950000000000003" customHeight="1" thickTop="1" x14ac:dyDescent="0.25">
      <c r="A2" s="14" t="s">
        <v>0</v>
      </c>
      <c r="B2" s="15">
        <f t="shared" ref="B2:J2" si="0">SUM(B3:B5)</f>
        <v>29746.3</v>
      </c>
      <c r="C2" s="16">
        <f t="shared" si="0"/>
        <v>18021.02</v>
      </c>
      <c r="D2" s="16">
        <f t="shared" si="0"/>
        <v>12293.26</v>
      </c>
      <c r="E2" s="16">
        <f t="shared" si="0"/>
        <v>13499.5</v>
      </c>
      <c r="F2" s="16">
        <f t="shared" si="0"/>
        <v>24763.440000000002</v>
      </c>
      <c r="G2" s="16">
        <f t="shared" si="0"/>
        <v>9452.0600000000013</v>
      </c>
      <c r="H2" s="16">
        <f t="shared" si="0"/>
        <v>13309.140000000001</v>
      </c>
      <c r="I2" s="16">
        <f t="shared" si="0"/>
        <v>12571.02</v>
      </c>
      <c r="J2" s="17">
        <f t="shared" si="0"/>
        <v>15399.720000000001</v>
      </c>
      <c r="K2" s="1"/>
    </row>
    <row r="3" spans="1:11" ht="30" customHeight="1" x14ac:dyDescent="0.25">
      <c r="A3" s="32" t="s">
        <v>1</v>
      </c>
      <c r="B3" s="33">
        <f>'Příloha č. 1'!B3*1.02</f>
        <v>3117.12</v>
      </c>
      <c r="C3" s="33">
        <f>'Příloha č. 1'!C3*1.02</f>
        <v>1814.58</v>
      </c>
      <c r="D3" s="33">
        <f>'Příloha č. 1'!D3*1.02</f>
        <v>1220.94</v>
      </c>
      <c r="E3" s="33">
        <f>'Příloha č. 1'!E3*1.02</f>
        <v>1683</v>
      </c>
      <c r="F3" s="33">
        <f>'Příloha č. 1'!F3*1.02</f>
        <v>1948.2</v>
      </c>
      <c r="G3" s="33">
        <f>'Příloha č. 1'!G3*1.02</f>
        <v>1759.5</v>
      </c>
      <c r="H3" s="33">
        <f>'Příloha č. 1'!H3*1.02</f>
        <v>1726.8600000000001</v>
      </c>
      <c r="I3" s="33">
        <f>'Příloha č. 1'!I3*1.02</f>
        <v>2335.8000000000002</v>
      </c>
      <c r="J3" s="52">
        <f>'Příloha č. 1'!J3*1.02</f>
        <v>2348.04</v>
      </c>
      <c r="K3" s="1"/>
    </row>
    <row r="4" spans="1:11" ht="30" customHeight="1" x14ac:dyDescent="0.25">
      <c r="A4" s="28" t="s">
        <v>2</v>
      </c>
      <c r="B4" s="29">
        <f>'Příloha č. 1'!B4*1.02</f>
        <v>23979.18</v>
      </c>
      <c r="C4" s="29">
        <f>'Příloha č. 1'!C4*1.02</f>
        <v>14506.44</v>
      </c>
      <c r="D4" s="29">
        <f>'Příloha č. 1'!D4*1.02</f>
        <v>8992.32</v>
      </c>
      <c r="E4" s="29">
        <f>'Příloha č. 1'!E4*1.02</f>
        <v>9766.5</v>
      </c>
      <c r="F4" s="29">
        <f>'Příloha č. 1'!F4*1.02</f>
        <v>19035.240000000002</v>
      </c>
      <c r="G4" s="29">
        <f>'Příloha č. 1'!G4*1.02</f>
        <v>6862.56</v>
      </c>
      <c r="H4" s="29">
        <f>'Příloha č. 1'!H4*1.02</f>
        <v>8582.2800000000007</v>
      </c>
      <c r="I4" s="29">
        <f>'Příloha č. 1'!I4*1.02</f>
        <v>9395.2199999999993</v>
      </c>
      <c r="J4" s="53">
        <f>'Příloha č. 1'!J4*1.02</f>
        <v>11611.68</v>
      </c>
      <c r="K4" s="1"/>
    </row>
    <row r="5" spans="1:11" ht="30" customHeight="1" thickBot="1" x14ac:dyDescent="0.3">
      <c r="A5" s="10" t="s">
        <v>3</v>
      </c>
      <c r="B5" s="11">
        <v>2650</v>
      </c>
      <c r="C5" s="12">
        <v>1700</v>
      </c>
      <c r="D5" s="12">
        <v>2080</v>
      </c>
      <c r="E5" s="12">
        <v>2050</v>
      </c>
      <c r="F5" s="12">
        <v>3780</v>
      </c>
      <c r="G5" s="12">
        <v>830</v>
      </c>
      <c r="H5" s="12">
        <v>3000</v>
      </c>
      <c r="I5" s="12">
        <v>840</v>
      </c>
      <c r="J5" s="13">
        <v>1440</v>
      </c>
      <c r="K5" s="1"/>
    </row>
    <row r="6" spans="1:11" ht="39.950000000000003" customHeight="1" x14ac:dyDescent="0.25">
      <c r="A6" s="14" t="s">
        <v>4</v>
      </c>
      <c r="B6" s="18">
        <f>SUM(B7:B9)</f>
        <v>29746.3</v>
      </c>
      <c r="C6" s="18">
        <f t="shared" ref="C6:J6" si="1">SUM(C7:C9)</f>
        <v>18021.02</v>
      </c>
      <c r="D6" s="18">
        <f t="shared" si="1"/>
        <v>12293.26</v>
      </c>
      <c r="E6" s="18">
        <f t="shared" si="1"/>
        <v>13499.5</v>
      </c>
      <c r="F6" s="18">
        <f t="shared" si="1"/>
        <v>24763.440000000002</v>
      </c>
      <c r="G6" s="18">
        <f t="shared" si="1"/>
        <v>9452.0600000000013</v>
      </c>
      <c r="H6" s="18">
        <f t="shared" si="1"/>
        <v>13309.140000000001</v>
      </c>
      <c r="I6" s="18">
        <f t="shared" si="1"/>
        <v>12571.02</v>
      </c>
      <c r="J6" s="27">
        <f t="shared" si="1"/>
        <v>15399.720000000001</v>
      </c>
      <c r="K6" s="1"/>
    </row>
    <row r="7" spans="1:11" ht="30" customHeight="1" x14ac:dyDescent="0.25">
      <c r="A7" s="7" t="s">
        <v>21</v>
      </c>
      <c r="B7" s="5">
        <f>'Příloha č. 1'!B8*1.02</f>
        <v>23851.68</v>
      </c>
      <c r="C7" s="5">
        <f>'Příloha č. 1'!C8*1.02</f>
        <v>14430.960000000001</v>
      </c>
      <c r="D7" s="5">
        <f>'Příloha č. 1'!D8*1.02</f>
        <v>8938.26</v>
      </c>
      <c r="E7" s="5">
        <f>'Příloha č. 1'!E8*1.02</f>
        <v>9716.52</v>
      </c>
      <c r="F7" s="5">
        <f>'Příloha č. 1'!F8*1.02</f>
        <v>18922.02</v>
      </c>
      <c r="G7" s="5">
        <f>'Příloha č. 1'!G8*1.02</f>
        <v>6825.84</v>
      </c>
      <c r="H7" s="5">
        <f>'Příloha č. 1'!H8*1.02</f>
        <v>8530.26</v>
      </c>
      <c r="I7" s="5">
        <f>'Příloha č. 1'!I8*1.02</f>
        <v>9344.2199999999993</v>
      </c>
      <c r="J7" s="20">
        <f>'Příloha č. 1'!J8*1.02</f>
        <v>11554.56</v>
      </c>
      <c r="K7" s="1"/>
    </row>
    <row r="8" spans="1:11" ht="30" customHeight="1" x14ac:dyDescent="0.25">
      <c r="A8" s="7" t="s">
        <v>22</v>
      </c>
      <c r="B8" s="5">
        <v>155</v>
      </c>
      <c r="C8" s="2">
        <v>110</v>
      </c>
      <c r="D8" s="2">
        <v>140</v>
      </c>
      <c r="E8" s="2">
        <v>65</v>
      </c>
      <c r="F8" s="2">
        <v>145</v>
      </c>
      <c r="G8" s="2">
        <v>93</v>
      </c>
      <c r="H8" s="2">
        <v>190</v>
      </c>
      <c r="I8" s="2">
        <v>96</v>
      </c>
      <c r="J8" s="3">
        <v>124</v>
      </c>
      <c r="K8" s="1"/>
    </row>
    <row r="9" spans="1:11" ht="30" customHeight="1" thickBot="1" x14ac:dyDescent="0.3">
      <c r="A9" s="8" t="s">
        <v>23</v>
      </c>
      <c r="B9" s="6">
        <f>SUM(B2-B7-B8)</f>
        <v>5739.619999999999</v>
      </c>
      <c r="C9" s="6">
        <f t="shared" ref="C9:J9" si="2">SUM(C2-C7-C8)</f>
        <v>3480.0599999999995</v>
      </c>
      <c r="D9" s="6">
        <f t="shared" si="2"/>
        <v>3215</v>
      </c>
      <c r="E9" s="6">
        <f t="shared" si="2"/>
        <v>3717.9799999999996</v>
      </c>
      <c r="F9" s="6">
        <f t="shared" si="2"/>
        <v>5696.4200000000019</v>
      </c>
      <c r="G9" s="6">
        <f t="shared" si="2"/>
        <v>2533.2200000000012</v>
      </c>
      <c r="H9" s="6">
        <f t="shared" si="2"/>
        <v>4588.880000000001</v>
      </c>
      <c r="I9" s="6">
        <f t="shared" si="2"/>
        <v>3130.8000000000011</v>
      </c>
      <c r="J9" s="36">
        <f t="shared" si="2"/>
        <v>3721.1600000000017</v>
      </c>
      <c r="K9" s="1"/>
    </row>
    <row r="10" spans="1:11" ht="16.5" thickTop="1" thickBot="1" x14ac:dyDescent="0.3"/>
    <row r="11" spans="1:11" ht="43.5" customHeight="1" thickTop="1" thickBot="1" x14ac:dyDescent="0.3">
      <c r="A11" s="9"/>
      <c r="B11" s="24" t="s">
        <v>12</v>
      </c>
      <c r="C11" s="24" t="s">
        <v>13</v>
      </c>
      <c r="D11" s="24" t="s">
        <v>14</v>
      </c>
      <c r="E11" s="24" t="s">
        <v>17</v>
      </c>
      <c r="F11" s="24" t="s">
        <v>15</v>
      </c>
      <c r="G11" s="24" t="s">
        <v>16</v>
      </c>
      <c r="H11" s="24" t="s">
        <v>18</v>
      </c>
      <c r="I11" s="24" t="s">
        <v>20</v>
      </c>
      <c r="J11" s="26" t="s">
        <v>19</v>
      </c>
    </row>
    <row r="12" spans="1:11" ht="30" customHeight="1" thickTop="1" x14ac:dyDescent="0.25">
      <c r="A12" s="14" t="s">
        <v>0</v>
      </c>
      <c r="B12" s="16">
        <f t="shared" ref="B12:J12" si="3">SUM(B13:B15)</f>
        <v>19738.82</v>
      </c>
      <c r="C12" s="16">
        <f t="shared" si="3"/>
        <v>12217.619999999999</v>
      </c>
      <c r="D12" s="16">
        <f t="shared" si="3"/>
        <v>41005.86</v>
      </c>
      <c r="E12" s="16">
        <f t="shared" si="3"/>
        <v>17354.739999999998</v>
      </c>
      <c r="F12" s="16">
        <f t="shared" si="3"/>
        <v>11601.98</v>
      </c>
      <c r="G12" s="16">
        <f t="shared" si="3"/>
        <v>26790.42</v>
      </c>
      <c r="H12" s="16">
        <f t="shared" si="3"/>
        <v>32684.68</v>
      </c>
      <c r="I12" s="16">
        <f t="shared" si="3"/>
        <v>19506.86</v>
      </c>
      <c r="J12" s="17">
        <f t="shared" si="3"/>
        <v>8542.2000000000007</v>
      </c>
    </row>
    <row r="13" spans="1:11" ht="30" customHeight="1" x14ac:dyDescent="0.25">
      <c r="A13" s="32" t="s">
        <v>1</v>
      </c>
      <c r="B13" s="34">
        <f>'Příloha č. 1'!B14*1.02</f>
        <v>2045.1000000000001</v>
      </c>
      <c r="C13" s="34">
        <f>'Příloha č. 1'!C14*1.02</f>
        <v>1231.1400000000001</v>
      </c>
      <c r="D13" s="34">
        <f>'Příloha č. 1'!D14*1.02</f>
        <v>3695.46</v>
      </c>
      <c r="E13" s="34">
        <f>'Příloha č. 1'!E14*1.02</f>
        <v>1874.76</v>
      </c>
      <c r="F13" s="34">
        <f>'Příloha č. 1'!F14*1.02</f>
        <v>1716.66</v>
      </c>
      <c r="G13" s="34">
        <f>'Příloha č. 1'!G14*1.02</f>
        <v>3210.96</v>
      </c>
      <c r="H13" s="34">
        <f>'Příloha č. 1'!H14*1.02</f>
        <v>2977.38</v>
      </c>
      <c r="I13" s="34">
        <f>'Příloha č. 1'!I14*1.02</f>
        <v>2146.08</v>
      </c>
      <c r="J13" s="35">
        <f>'Příloha č. 1'!J14*1.02</f>
        <v>780.30000000000007</v>
      </c>
    </row>
    <row r="14" spans="1:11" ht="30" customHeight="1" x14ac:dyDescent="0.25">
      <c r="A14" s="28" t="s">
        <v>2</v>
      </c>
      <c r="B14" s="30">
        <f>'Příloha č. 1'!B15*1.02</f>
        <v>15693.720000000001</v>
      </c>
      <c r="C14" s="30">
        <f>'Příloha č. 1'!C15*1.02</f>
        <v>9306.48</v>
      </c>
      <c r="D14" s="30">
        <f>'Příloha č. 1'!D15*1.02</f>
        <v>33170.400000000001</v>
      </c>
      <c r="E14" s="30">
        <f>'Příloha č. 1'!E15*1.02</f>
        <v>13309.98</v>
      </c>
      <c r="F14" s="30">
        <f>'Příloha č. 1'!F15*1.02</f>
        <v>8890.32</v>
      </c>
      <c r="G14" s="30">
        <f>'Příloha č. 1'!G15*1.02</f>
        <v>21239.46</v>
      </c>
      <c r="H14" s="30">
        <f>'Příloha č. 1'!H15*1.02</f>
        <v>26127.3</v>
      </c>
      <c r="I14" s="30">
        <f>'Příloha č. 1'!I15*1.02</f>
        <v>15135.78</v>
      </c>
      <c r="J14" s="31">
        <f>'Příloha č. 1'!J15*1.02</f>
        <v>6216.9000000000005</v>
      </c>
    </row>
    <row r="15" spans="1:11" ht="30" customHeight="1" thickBot="1" x14ac:dyDescent="0.3">
      <c r="A15" s="10" t="s">
        <v>3</v>
      </c>
      <c r="B15" s="12">
        <v>2000</v>
      </c>
      <c r="C15" s="12">
        <v>1680</v>
      </c>
      <c r="D15" s="12">
        <v>4140</v>
      </c>
      <c r="E15" s="12">
        <v>2170</v>
      </c>
      <c r="F15" s="12">
        <v>995</v>
      </c>
      <c r="G15" s="12">
        <v>2340</v>
      </c>
      <c r="H15" s="12">
        <v>3580</v>
      </c>
      <c r="I15" s="12">
        <v>2225</v>
      </c>
      <c r="J15" s="13">
        <v>1545</v>
      </c>
    </row>
    <row r="16" spans="1:11" ht="30" customHeight="1" x14ac:dyDescent="0.25">
      <c r="A16" s="14" t="s">
        <v>4</v>
      </c>
      <c r="B16" s="18">
        <f t="shared" ref="B16:J16" si="4">SUM(B17:B19)</f>
        <v>19738.82</v>
      </c>
      <c r="C16" s="18">
        <f t="shared" si="4"/>
        <v>12217.619999999999</v>
      </c>
      <c r="D16" s="18">
        <f t="shared" si="4"/>
        <v>41005.86</v>
      </c>
      <c r="E16" s="18">
        <f t="shared" si="4"/>
        <v>17354.739999999998</v>
      </c>
      <c r="F16" s="18">
        <f t="shared" si="4"/>
        <v>11601.98</v>
      </c>
      <c r="G16" s="18">
        <f t="shared" si="4"/>
        <v>26790.42</v>
      </c>
      <c r="H16" s="18">
        <f t="shared" si="4"/>
        <v>32684.68</v>
      </c>
      <c r="I16" s="18">
        <f t="shared" si="4"/>
        <v>19506.86</v>
      </c>
      <c r="J16" s="38">
        <f t="shared" si="4"/>
        <v>8542.2000000000007</v>
      </c>
    </row>
    <row r="17" spans="1:10" ht="30" customHeight="1" x14ac:dyDescent="0.25">
      <c r="A17" s="7" t="s">
        <v>21</v>
      </c>
      <c r="B17" s="2">
        <f>'Příloha č. 1'!B19*1.02</f>
        <v>15618.24</v>
      </c>
      <c r="C17" s="2">
        <f>'Příloha č. 1'!C19*1.02</f>
        <v>9249.36</v>
      </c>
      <c r="D17" s="2">
        <f>'Příloha č. 1'!D19*1.02</f>
        <v>32967.42</v>
      </c>
      <c r="E17" s="2">
        <f>'Příloha č. 1'!E19*1.02</f>
        <v>13223.28</v>
      </c>
      <c r="F17" s="2">
        <f>'Příloha č. 1'!F19*1.02</f>
        <v>8838.2999999999993</v>
      </c>
      <c r="G17" s="2">
        <f>'Příloha č. 1'!G19*1.02</f>
        <v>21136.44</v>
      </c>
      <c r="H17" s="2">
        <f>'Příloha č. 1'!H19*1.02</f>
        <v>25989.600000000002</v>
      </c>
      <c r="I17" s="2">
        <f>'Příloha č. 1'!I19*1.02</f>
        <v>15058.26</v>
      </c>
      <c r="J17" s="3">
        <f>'Příloha č. 1'!J19*1.02</f>
        <v>6176.1</v>
      </c>
    </row>
    <row r="18" spans="1:10" ht="30" customHeight="1" x14ac:dyDescent="0.25">
      <c r="A18" s="7" t="s">
        <v>22</v>
      </c>
      <c r="B18" s="2">
        <v>165</v>
      </c>
      <c r="C18" s="2">
        <v>50</v>
      </c>
      <c r="D18" s="2">
        <v>328</v>
      </c>
      <c r="E18" s="2">
        <v>175</v>
      </c>
      <c r="F18" s="2">
        <v>70</v>
      </c>
      <c r="G18" s="2">
        <v>80</v>
      </c>
      <c r="H18" s="2">
        <v>145</v>
      </c>
      <c r="I18" s="2">
        <v>345</v>
      </c>
      <c r="J18" s="3">
        <v>110</v>
      </c>
    </row>
    <row r="19" spans="1:10" ht="30" customHeight="1" thickBot="1" x14ac:dyDescent="0.3">
      <c r="A19" s="8" t="s">
        <v>23</v>
      </c>
      <c r="B19" s="6">
        <f t="shared" ref="B19:J19" si="5">SUM(B12-B17-B18)</f>
        <v>3955.58</v>
      </c>
      <c r="C19" s="6">
        <f t="shared" si="5"/>
        <v>2918.2599999999984</v>
      </c>
      <c r="D19" s="6">
        <f t="shared" si="5"/>
        <v>7710.4400000000023</v>
      </c>
      <c r="E19" s="6">
        <f t="shared" si="5"/>
        <v>3956.4599999999973</v>
      </c>
      <c r="F19" s="6">
        <f t="shared" si="5"/>
        <v>2693.6800000000003</v>
      </c>
      <c r="G19" s="6">
        <f t="shared" si="5"/>
        <v>5573.98</v>
      </c>
      <c r="H19" s="6">
        <f t="shared" si="5"/>
        <v>6550.0799999999981</v>
      </c>
      <c r="I19" s="6">
        <f t="shared" si="5"/>
        <v>4103.6000000000004</v>
      </c>
      <c r="J19" s="36">
        <f t="shared" si="5"/>
        <v>2256.1000000000004</v>
      </c>
    </row>
    <row r="20" spans="1:10" ht="16.5" thickTop="1" x14ac:dyDescent="0.25">
      <c r="A20" s="58" t="s">
        <v>52</v>
      </c>
    </row>
    <row r="21" spans="1:10" ht="15.75" x14ac:dyDescent="0.25">
      <c r="A21" s="57" t="s">
        <v>53</v>
      </c>
    </row>
    <row r="22" spans="1:10" ht="15.75" x14ac:dyDescent="0.25">
      <c r="A22" s="57" t="s">
        <v>51</v>
      </c>
    </row>
  </sheetData>
  <printOptions horizontalCentered="1"/>
  <pageMargins left="0.31496062992125984" right="0.31496062992125984" top="0.78740157480314965" bottom="0.39370078740157483" header="0.31496062992125984" footer="0.31496062992125984"/>
  <pageSetup paperSize="9" scale="80" orientation="landscape" r:id="rId1"/>
  <headerFooter>
    <oddHeader>&amp;C&amp;"-,Tučné"P ř í l o h a č. 4 k návrhu usnesení Rady MČ Praha 4 č. 7-xxx/2025 ze dne 26.3.2025
Návrh Střednědobého výhledu rozpočtu mateřských škol zřízených MČ P4 na rok 2026  v tis. Kč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7" workbookViewId="0">
      <selection activeCell="E29" sqref="E29"/>
    </sheetView>
  </sheetViews>
  <sheetFormatPr defaultRowHeight="15" x14ac:dyDescent="0.25"/>
  <cols>
    <col min="1" max="1" width="28.5703125" customWidth="1"/>
    <col min="2" max="2" width="13.140625" customWidth="1"/>
    <col min="3" max="3" width="13.28515625" customWidth="1"/>
    <col min="4" max="4" width="12.28515625" customWidth="1"/>
    <col min="5" max="5" width="13.28515625" customWidth="1"/>
    <col min="6" max="6" width="12.85546875" customWidth="1"/>
    <col min="7" max="7" width="13.28515625" customWidth="1"/>
    <col min="8" max="8" width="12.42578125" customWidth="1"/>
    <col min="9" max="9" width="12.5703125" customWidth="1"/>
    <col min="10" max="10" width="12.7109375" customWidth="1"/>
  </cols>
  <sheetData>
    <row r="1" spans="1:11" ht="48.75" customHeight="1" thickTop="1" thickBot="1" x14ac:dyDescent="0.3">
      <c r="A1" s="9"/>
      <c r="B1" s="23" t="s">
        <v>5</v>
      </c>
      <c r="C1" s="24" t="s">
        <v>6</v>
      </c>
      <c r="D1" s="24" t="s">
        <v>7</v>
      </c>
      <c r="E1" s="24" t="s">
        <v>8</v>
      </c>
      <c r="F1" s="24" t="s">
        <v>59</v>
      </c>
      <c r="G1" s="24" t="s">
        <v>9</v>
      </c>
      <c r="H1" s="24" t="s">
        <v>10</v>
      </c>
      <c r="I1" s="24" t="s">
        <v>24</v>
      </c>
      <c r="J1" s="26" t="s">
        <v>11</v>
      </c>
      <c r="K1" s="1"/>
    </row>
    <row r="2" spans="1:11" ht="39.950000000000003" customHeight="1" thickTop="1" x14ac:dyDescent="0.25">
      <c r="A2" s="14" t="s">
        <v>0</v>
      </c>
      <c r="B2" s="15">
        <f t="shared" ref="B2:J2" si="0">SUM(B3:B5)</f>
        <v>30267.054800000002</v>
      </c>
      <c r="C2" s="16">
        <f t="shared" si="0"/>
        <v>18349.294600000001</v>
      </c>
      <c r="D2" s="16">
        <f t="shared" si="0"/>
        <v>12490.349400000001</v>
      </c>
      <c r="E2" s="16">
        <f t="shared" si="0"/>
        <v>13719.63</v>
      </c>
      <c r="F2" s="16">
        <f t="shared" si="0"/>
        <v>25183.582000000002</v>
      </c>
      <c r="G2" s="16">
        <f t="shared" si="0"/>
        <v>9626.8950000000004</v>
      </c>
      <c r="H2" s="16">
        <f t="shared" si="0"/>
        <v>13518.0286</v>
      </c>
      <c r="I2" s="16">
        <f t="shared" si="0"/>
        <v>12797.258000000002</v>
      </c>
      <c r="J2" s="17">
        <f t="shared" si="0"/>
        <v>15665.420399999999</v>
      </c>
      <c r="K2" s="1"/>
    </row>
    <row r="3" spans="1:11" ht="30" customHeight="1" x14ac:dyDescent="0.25">
      <c r="A3" s="32" t="s">
        <v>1</v>
      </c>
      <c r="B3" s="33">
        <f>'Příloha č. 4'!B3*1.01</f>
        <v>3148.2912000000001</v>
      </c>
      <c r="C3" s="33">
        <f>'Příloha č. 4'!C3*1.01</f>
        <v>1832.7257999999999</v>
      </c>
      <c r="D3" s="33">
        <f>'Příloha č. 4'!D3*1.01</f>
        <v>1233.1494</v>
      </c>
      <c r="E3" s="33">
        <f>'Příloha č. 4'!E3*1.01</f>
        <v>1699.83</v>
      </c>
      <c r="F3" s="33">
        <f>'Příloha č. 4'!F3*1.01</f>
        <v>1967.682</v>
      </c>
      <c r="G3" s="33">
        <f>'Příloha č. 4'!G3*1.01</f>
        <v>1777.095</v>
      </c>
      <c r="H3" s="33">
        <f>'Příloha č. 4'!H3*1.01</f>
        <v>1744.1286000000002</v>
      </c>
      <c r="I3" s="33">
        <f>'Příloha č. 4'!I3*1.01</f>
        <v>2359.1580000000004</v>
      </c>
      <c r="J3" s="52">
        <f>'Příloha č. 4'!J3*1.01</f>
        <v>2371.5203999999999</v>
      </c>
      <c r="K3" s="1"/>
    </row>
    <row r="4" spans="1:11" ht="30" customHeight="1" x14ac:dyDescent="0.25">
      <c r="A4" s="28" t="s">
        <v>2</v>
      </c>
      <c r="B4" s="33">
        <f>'Příloha č. 4'!B4*1.02</f>
        <v>24458.763600000002</v>
      </c>
      <c r="C4" s="33">
        <f>'Příloha č. 4'!C4*1.02</f>
        <v>14796.568800000001</v>
      </c>
      <c r="D4" s="33">
        <v>9172.2000000000007</v>
      </c>
      <c r="E4" s="33">
        <v>9961.7999999999993</v>
      </c>
      <c r="F4" s="33">
        <v>19415.900000000001</v>
      </c>
      <c r="G4" s="33">
        <v>6999.8</v>
      </c>
      <c r="H4" s="33">
        <v>8753.9</v>
      </c>
      <c r="I4" s="33">
        <v>9583.1</v>
      </c>
      <c r="J4" s="52">
        <v>11843.9</v>
      </c>
      <c r="K4" s="1"/>
    </row>
    <row r="5" spans="1:11" ht="30" customHeight="1" thickBot="1" x14ac:dyDescent="0.3">
      <c r="A5" s="10" t="s">
        <v>3</v>
      </c>
      <c r="B5" s="11">
        <v>2660</v>
      </c>
      <c r="C5" s="12">
        <v>1720</v>
      </c>
      <c r="D5" s="12">
        <v>2085</v>
      </c>
      <c r="E5" s="12">
        <v>2058</v>
      </c>
      <c r="F5" s="12">
        <v>3800</v>
      </c>
      <c r="G5" s="12">
        <v>850</v>
      </c>
      <c r="H5" s="12">
        <v>3020</v>
      </c>
      <c r="I5" s="12">
        <v>855</v>
      </c>
      <c r="J5" s="13">
        <v>1450</v>
      </c>
      <c r="K5" s="1"/>
    </row>
    <row r="6" spans="1:11" ht="39.950000000000003" customHeight="1" x14ac:dyDescent="0.25">
      <c r="A6" s="14" t="s">
        <v>4</v>
      </c>
      <c r="B6" s="18">
        <f>SUM(B7:B9)</f>
        <v>30267.054800000002</v>
      </c>
      <c r="C6" s="18">
        <f t="shared" ref="C6:J6" si="1">SUM(C7:C9)</f>
        <v>18349.294600000001</v>
      </c>
      <c r="D6" s="18">
        <f t="shared" si="1"/>
        <v>12490.349400000001</v>
      </c>
      <c r="E6" s="18">
        <f t="shared" si="1"/>
        <v>13719.63</v>
      </c>
      <c r="F6" s="18">
        <f t="shared" si="1"/>
        <v>25183.582000000002</v>
      </c>
      <c r="G6" s="18">
        <f t="shared" si="1"/>
        <v>9626.8950000000004</v>
      </c>
      <c r="H6" s="18">
        <f t="shared" si="1"/>
        <v>13518.0286</v>
      </c>
      <c r="I6" s="18">
        <f t="shared" si="1"/>
        <v>12797.258000000002</v>
      </c>
      <c r="J6" s="27">
        <f t="shared" si="1"/>
        <v>15665.420399999999</v>
      </c>
      <c r="K6" s="1"/>
    </row>
    <row r="7" spans="1:11" ht="30" customHeight="1" x14ac:dyDescent="0.25">
      <c r="A7" s="7" t="s">
        <v>21</v>
      </c>
      <c r="B7" s="5">
        <v>24328.7</v>
      </c>
      <c r="C7" s="5">
        <v>14719.6</v>
      </c>
      <c r="D7" s="5">
        <v>9117</v>
      </c>
      <c r="E7" s="5">
        <v>9910.9</v>
      </c>
      <c r="F7" s="5">
        <v>19300.5</v>
      </c>
      <c r="G7" s="5">
        <v>6962.4</v>
      </c>
      <c r="H7" s="5">
        <v>8700.9</v>
      </c>
      <c r="I7" s="5">
        <v>9531.1</v>
      </c>
      <c r="J7" s="20">
        <v>11785.7</v>
      </c>
      <c r="K7" s="1"/>
    </row>
    <row r="8" spans="1:11" ht="30" customHeight="1" x14ac:dyDescent="0.25">
      <c r="A8" s="7" t="s">
        <v>22</v>
      </c>
      <c r="B8" s="5">
        <v>150</v>
      </c>
      <c r="C8" s="2">
        <v>100</v>
      </c>
      <c r="D8" s="2">
        <v>125</v>
      </c>
      <c r="E8" s="2">
        <v>60</v>
      </c>
      <c r="F8" s="2">
        <v>125</v>
      </c>
      <c r="G8" s="2">
        <v>85</v>
      </c>
      <c r="H8" s="2">
        <v>175</v>
      </c>
      <c r="I8" s="2">
        <v>90</v>
      </c>
      <c r="J8" s="3">
        <v>115</v>
      </c>
      <c r="K8" s="1"/>
    </row>
    <row r="9" spans="1:11" ht="30" customHeight="1" thickBot="1" x14ac:dyDescent="0.3">
      <c r="A9" s="8" t="s">
        <v>23</v>
      </c>
      <c r="B9" s="6">
        <f>SUM(B2-B7-B8)</f>
        <v>5788.354800000001</v>
      </c>
      <c r="C9" s="6">
        <f t="shared" ref="C9:J9" si="2">SUM(C2-C7-C8)</f>
        <v>3529.6946000000007</v>
      </c>
      <c r="D9" s="6">
        <f t="shared" si="2"/>
        <v>3248.349400000001</v>
      </c>
      <c r="E9" s="6">
        <f t="shared" si="2"/>
        <v>3748.7299999999996</v>
      </c>
      <c r="F9" s="6">
        <f t="shared" si="2"/>
        <v>5758.0820000000022</v>
      </c>
      <c r="G9" s="6">
        <f t="shared" si="2"/>
        <v>2579.4950000000008</v>
      </c>
      <c r="H9" s="6">
        <f t="shared" si="2"/>
        <v>4642.1286</v>
      </c>
      <c r="I9" s="6">
        <f t="shared" si="2"/>
        <v>3176.1580000000013</v>
      </c>
      <c r="J9" s="36">
        <f t="shared" si="2"/>
        <v>3764.7203999999983</v>
      </c>
      <c r="K9" s="1"/>
    </row>
    <row r="10" spans="1:11" ht="16.5" thickTop="1" thickBot="1" x14ac:dyDescent="0.3"/>
    <row r="11" spans="1:11" ht="43.5" customHeight="1" thickTop="1" thickBot="1" x14ac:dyDescent="0.3">
      <c r="A11" s="9"/>
      <c r="B11" s="24" t="s">
        <v>12</v>
      </c>
      <c r="C11" s="24" t="s">
        <v>13</v>
      </c>
      <c r="D11" s="24" t="s">
        <v>14</v>
      </c>
      <c r="E11" s="24" t="s">
        <v>17</v>
      </c>
      <c r="F11" s="24" t="s">
        <v>15</v>
      </c>
      <c r="G11" s="24" t="s">
        <v>16</v>
      </c>
      <c r="H11" s="24" t="s">
        <v>18</v>
      </c>
      <c r="I11" s="24" t="s">
        <v>20</v>
      </c>
      <c r="J11" s="26" t="s">
        <v>19</v>
      </c>
    </row>
    <row r="12" spans="1:11" ht="30" customHeight="1" thickTop="1" x14ac:dyDescent="0.25">
      <c r="A12" s="14" t="s">
        <v>0</v>
      </c>
      <c r="B12" s="16">
        <f>SUM(B13:B15)</f>
        <v>20088.2</v>
      </c>
      <c r="C12" s="16">
        <f>SUM(C13:C15)</f>
        <v>12426.1</v>
      </c>
      <c r="D12" s="16">
        <f>SUM(D13:D15)</f>
        <v>41718.200000000004</v>
      </c>
      <c r="E12" s="16">
        <f>SUM(E13:E15)</f>
        <v>17649.7</v>
      </c>
      <c r="F12" s="16">
        <f>SUM(F13:F15)</f>
        <v>11861.9</v>
      </c>
      <c r="G12" s="16">
        <f>SUM(G13:G15)</f>
        <v>27259.3</v>
      </c>
      <c r="H12" s="16">
        <f>SUM(H13:H15)</f>
        <v>33247</v>
      </c>
      <c r="I12" s="16">
        <f>SUM(I13:I15)</f>
        <v>19851</v>
      </c>
      <c r="J12" s="17">
        <f>SUM(J13:J15)</f>
        <v>8684.2999999999993</v>
      </c>
    </row>
    <row r="13" spans="1:11" ht="30" customHeight="1" x14ac:dyDescent="0.25">
      <c r="A13" s="32" t="s">
        <v>1</v>
      </c>
      <c r="B13" s="34">
        <v>2065.6</v>
      </c>
      <c r="C13" s="34">
        <v>1243.5</v>
      </c>
      <c r="D13" s="34">
        <v>3732.4</v>
      </c>
      <c r="E13" s="34">
        <v>1893.5</v>
      </c>
      <c r="F13" s="34">
        <v>1733.8</v>
      </c>
      <c r="G13" s="34">
        <v>3243.1</v>
      </c>
      <c r="H13" s="34">
        <v>3007.2</v>
      </c>
      <c r="I13" s="34">
        <v>2167.5</v>
      </c>
      <c r="J13" s="35">
        <v>788.1</v>
      </c>
    </row>
    <row r="14" spans="1:11" ht="30" customHeight="1" x14ac:dyDescent="0.25">
      <c r="A14" s="28" t="s">
        <v>2</v>
      </c>
      <c r="B14" s="34">
        <v>16007.6</v>
      </c>
      <c r="C14" s="34">
        <v>9492.6</v>
      </c>
      <c r="D14" s="34">
        <v>33833.800000000003</v>
      </c>
      <c r="E14" s="34">
        <v>13576.2</v>
      </c>
      <c r="F14" s="34">
        <v>9068.1</v>
      </c>
      <c r="G14" s="34">
        <v>21664.2</v>
      </c>
      <c r="H14" s="34">
        <v>26649.8</v>
      </c>
      <c r="I14" s="34">
        <v>15438.5</v>
      </c>
      <c r="J14" s="35">
        <v>6341.2</v>
      </c>
    </row>
    <row r="15" spans="1:11" ht="30" customHeight="1" thickBot="1" x14ac:dyDescent="0.3">
      <c r="A15" s="10" t="s">
        <v>3</v>
      </c>
      <c r="B15" s="12">
        <v>2015</v>
      </c>
      <c r="C15" s="12">
        <v>1690</v>
      </c>
      <c r="D15" s="12">
        <v>4152</v>
      </c>
      <c r="E15" s="12">
        <v>2180</v>
      </c>
      <c r="F15" s="12">
        <v>1060</v>
      </c>
      <c r="G15" s="12">
        <v>2352</v>
      </c>
      <c r="H15" s="12">
        <v>3590</v>
      </c>
      <c r="I15" s="12">
        <v>2245</v>
      </c>
      <c r="J15" s="13">
        <v>1555</v>
      </c>
    </row>
    <row r="16" spans="1:11" ht="30" customHeight="1" x14ac:dyDescent="0.25">
      <c r="A16" s="14" t="s">
        <v>4</v>
      </c>
      <c r="B16" s="18">
        <f>SUM(B17:B19)</f>
        <v>20088.2</v>
      </c>
      <c r="C16" s="18">
        <f t="shared" ref="B16:J16" si="3">SUM(C17:C19)</f>
        <v>12426.1</v>
      </c>
      <c r="D16" s="18">
        <f t="shared" si="3"/>
        <v>41718.200000000004</v>
      </c>
      <c r="E16" s="18">
        <f t="shared" si="3"/>
        <v>17649.7</v>
      </c>
      <c r="F16" s="18">
        <f t="shared" si="3"/>
        <v>11861.9</v>
      </c>
      <c r="G16" s="18">
        <f t="shared" si="3"/>
        <v>27259.3</v>
      </c>
      <c r="H16" s="18">
        <f t="shared" si="3"/>
        <v>33247</v>
      </c>
      <c r="I16" s="18">
        <f t="shared" si="3"/>
        <v>19851</v>
      </c>
      <c r="J16" s="38">
        <f t="shared" si="3"/>
        <v>8684.2999999999993</v>
      </c>
    </row>
    <row r="17" spans="1:10" ht="30" customHeight="1" x14ac:dyDescent="0.25">
      <c r="A17" s="7" t="s">
        <v>21</v>
      </c>
      <c r="B17" s="2">
        <v>15930.6</v>
      </c>
      <c r="C17" s="2">
        <v>9434.2999999999993</v>
      </c>
      <c r="D17" s="2">
        <v>33626.800000000003</v>
      </c>
      <c r="E17" s="2">
        <v>13487.7</v>
      </c>
      <c r="F17" s="2">
        <v>9015.1</v>
      </c>
      <c r="G17" s="2">
        <v>21559.200000000001</v>
      </c>
      <c r="H17" s="2">
        <v>26509.4</v>
      </c>
      <c r="I17" s="2">
        <v>15359.4</v>
      </c>
      <c r="J17" s="3">
        <v>6299.6</v>
      </c>
    </row>
    <row r="18" spans="1:10" ht="30" customHeight="1" x14ac:dyDescent="0.25">
      <c r="A18" s="7" t="s">
        <v>22</v>
      </c>
      <c r="B18" s="2">
        <v>155</v>
      </c>
      <c r="C18" s="2">
        <v>45</v>
      </c>
      <c r="D18" s="2">
        <v>298</v>
      </c>
      <c r="E18" s="2">
        <v>152</v>
      </c>
      <c r="F18" s="2">
        <v>65</v>
      </c>
      <c r="G18" s="2">
        <v>74</v>
      </c>
      <c r="H18" s="2">
        <v>125</v>
      </c>
      <c r="I18" s="2">
        <v>312</v>
      </c>
      <c r="J18" s="3">
        <v>102</v>
      </c>
    </row>
    <row r="19" spans="1:10" ht="30" customHeight="1" thickBot="1" x14ac:dyDescent="0.3">
      <c r="A19" s="8" t="s">
        <v>23</v>
      </c>
      <c r="B19" s="6">
        <f>SUM(B12-B17-B18)</f>
        <v>4002.6000000000004</v>
      </c>
      <c r="C19" s="6">
        <f t="shared" ref="B19:J19" si="4">SUM(C12-C17-C18)</f>
        <v>2946.8000000000011</v>
      </c>
      <c r="D19" s="6">
        <f t="shared" si="4"/>
        <v>7793.4000000000015</v>
      </c>
      <c r="E19" s="6">
        <f t="shared" si="4"/>
        <v>4010</v>
      </c>
      <c r="F19" s="6">
        <f t="shared" si="4"/>
        <v>2781.7999999999993</v>
      </c>
      <c r="G19" s="6">
        <f t="shared" si="4"/>
        <v>5626.0999999999985</v>
      </c>
      <c r="H19" s="6">
        <f t="shared" si="4"/>
        <v>6612.5999999999985</v>
      </c>
      <c r="I19" s="6">
        <f t="shared" si="4"/>
        <v>4179.6000000000004</v>
      </c>
      <c r="J19" s="36">
        <f t="shared" si="4"/>
        <v>2282.6999999999989</v>
      </c>
    </row>
    <row r="20" spans="1:10" ht="16.5" thickTop="1" x14ac:dyDescent="0.25">
      <c r="A20" s="58" t="s">
        <v>52</v>
      </c>
    </row>
    <row r="21" spans="1:10" ht="15.75" x14ac:dyDescent="0.25">
      <c r="A21" s="57" t="s">
        <v>53</v>
      </c>
    </row>
    <row r="22" spans="1:10" ht="15.75" x14ac:dyDescent="0.25">
      <c r="A22" s="57" t="s">
        <v>51</v>
      </c>
    </row>
  </sheetData>
  <printOptions horizontalCentered="1"/>
  <pageMargins left="0.31496062992125984" right="0.31496062992125984" top="0.78740157480314965" bottom="0.39370078740157483" header="0.31496062992125984" footer="0.31496062992125984"/>
  <pageSetup paperSize="9" scale="80" orientation="landscape" r:id="rId1"/>
  <headerFooter>
    <oddHeader>&amp;C&amp;"-,Tučná kurzíva"P ř í l o h a č. 5 k návrhu usnesení Rady MČ Praha 4 č. 7-xxx/2025 ze dne 26.3.2025&amp;"-,Obyčejné"
&amp;"-,Tučné"Návrh Střednědobého výhledu rozpočtu mateřských škol zřízených MČ P4 na rok 2027  v tis. Kč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M13" sqref="M13"/>
    </sheetView>
  </sheetViews>
  <sheetFormatPr defaultRowHeight="15" x14ac:dyDescent="0.25"/>
  <cols>
    <col min="1" max="1" width="28.5703125" customWidth="1"/>
    <col min="2" max="3" width="14" customWidth="1"/>
    <col min="4" max="4" width="14.140625" customWidth="1"/>
    <col min="5" max="5" width="14.85546875" customWidth="1"/>
    <col min="6" max="6" width="13.5703125" customWidth="1"/>
    <col min="7" max="7" width="12.85546875" customWidth="1"/>
    <col min="8" max="8" width="14.140625" customWidth="1"/>
    <col min="9" max="9" width="13.85546875" customWidth="1"/>
    <col min="10" max="10" width="14.42578125" customWidth="1"/>
    <col min="11" max="11" width="13.140625" customWidth="1"/>
    <col min="12" max="12" width="13" customWidth="1"/>
  </cols>
  <sheetData>
    <row r="1" spans="1:12" ht="47.25" customHeight="1" thickTop="1" thickBot="1" x14ac:dyDescent="0.3">
      <c r="A1" s="9"/>
      <c r="B1" s="23" t="s">
        <v>25</v>
      </c>
      <c r="C1" s="24" t="s">
        <v>26</v>
      </c>
      <c r="D1" s="24" t="s">
        <v>27</v>
      </c>
      <c r="E1" s="24" t="s">
        <v>28</v>
      </c>
      <c r="F1" s="24" t="s">
        <v>29</v>
      </c>
      <c r="G1" s="24" t="s">
        <v>47</v>
      </c>
      <c r="H1" s="24" t="s">
        <v>30</v>
      </c>
      <c r="I1" s="24" t="s">
        <v>31</v>
      </c>
      <c r="J1" s="24" t="s">
        <v>32</v>
      </c>
      <c r="K1" s="24" t="s">
        <v>33</v>
      </c>
      <c r="L1" s="26" t="s">
        <v>34</v>
      </c>
    </row>
    <row r="2" spans="1:12" ht="39.950000000000003" customHeight="1" thickTop="1" x14ac:dyDescent="0.25">
      <c r="A2" s="14" t="s">
        <v>0</v>
      </c>
      <c r="B2" s="15">
        <f t="shared" ref="B2:L2" si="0">SUM(B3:B5)</f>
        <v>62743.899999999994</v>
      </c>
      <c r="C2" s="16">
        <f t="shared" si="0"/>
        <v>63246.8</v>
      </c>
      <c r="D2" s="16">
        <f t="shared" si="0"/>
        <v>67234.899999999994</v>
      </c>
      <c r="E2" s="16">
        <f t="shared" si="0"/>
        <v>45383.200000000004</v>
      </c>
      <c r="F2" s="16">
        <f t="shared" si="0"/>
        <v>71173.2</v>
      </c>
      <c r="G2" s="16">
        <f t="shared" si="0"/>
        <v>54970.399999999994</v>
      </c>
      <c r="H2" s="16">
        <f t="shared" si="0"/>
        <v>83320.399999999994</v>
      </c>
      <c r="I2" s="16">
        <f t="shared" si="0"/>
        <v>72070.899999999994</v>
      </c>
      <c r="J2" s="16">
        <f t="shared" si="0"/>
        <v>39435.1</v>
      </c>
      <c r="K2" s="16">
        <f t="shared" si="0"/>
        <v>60730.200000000004</v>
      </c>
      <c r="L2" s="17">
        <f t="shared" si="0"/>
        <v>53860.1</v>
      </c>
    </row>
    <row r="3" spans="1:12" ht="30" customHeight="1" x14ac:dyDescent="0.25">
      <c r="A3" s="7" t="s">
        <v>1</v>
      </c>
      <c r="B3" s="5">
        <v>5519.2</v>
      </c>
      <c r="C3" s="5">
        <v>6056.8</v>
      </c>
      <c r="D3" s="5">
        <v>5265.2</v>
      </c>
      <c r="E3" s="5">
        <v>5497.8</v>
      </c>
      <c r="F3" s="5">
        <v>7403.2</v>
      </c>
      <c r="G3" s="5">
        <v>4398.2</v>
      </c>
      <c r="H3" s="5">
        <v>4177.8999999999996</v>
      </c>
      <c r="I3" s="5">
        <v>7512.3</v>
      </c>
      <c r="J3" s="5">
        <v>4093.3</v>
      </c>
      <c r="K3" s="5">
        <v>5478.4</v>
      </c>
      <c r="L3" s="20">
        <v>5386.6</v>
      </c>
    </row>
    <row r="4" spans="1:12" ht="30" customHeight="1" x14ac:dyDescent="0.25">
      <c r="A4" s="32" t="s">
        <v>2</v>
      </c>
      <c r="B4" s="33">
        <v>52004.7</v>
      </c>
      <c r="C4" s="33">
        <v>49470</v>
      </c>
      <c r="D4" s="33">
        <v>56849.7</v>
      </c>
      <c r="E4" s="33">
        <v>35365.4</v>
      </c>
      <c r="F4" s="33">
        <v>60590</v>
      </c>
      <c r="G4" s="33">
        <v>49532.2</v>
      </c>
      <c r="H4" s="33">
        <v>73922.5</v>
      </c>
      <c r="I4" s="33">
        <v>59088.6</v>
      </c>
      <c r="J4" s="33">
        <v>32321.8</v>
      </c>
      <c r="K4" s="33">
        <v>48951.8</v>
      </c>
      <c r="L4" s="52">
        <v>44903.5</v>
      </c>
    </row>
    <row r="5" spans="1:12" ht="30" customHeight="1" thickBot="1" x14ac:dyDescent="0.3">
      <c r="A5" s="10" t="s">
        <v>3</v>
      </c>
      <c r="B5" s="11">
        <v>5220</v>
      </c>
      <c r="C5" s="12">
        <v>7720</v>
      </c>
      <c r="D5" s="12">
        <v>5120</v>
      </c>
      <c r="E5" s="12">
        <v>4520</v>
      </c>
      <c r="F5" s="12">
        <v>3180</v>
      </c>
      <c r="G5" s="12">
        <v>1040</v>
      </c>
      <c r="H5" s="12">
        <v>5220</v>
      </c>
      <c r="I5" s="12">
        <v>5470</v>
      </c>
      <c r="J5" s="12">
        <v>3020</v>
      </c>
      <c r="K5" s="12">
        <v>6300</v>
      </c>
      <c r="L5" s="13">
        <v>3570</v>
      </c>
    </row>
    <row r="6" spans="1:12" ht="39.950000000000003" customHeight="1" x14ac:dyDescent="0.25">
      <c r="A6" s="14" t="s">
        <v>4</v>
      </c>
      <c r="B6" s="18">
        <f>SUM(B7:B9)</f>
        <v>62743.899999999994</v>
      </c>
      <c r="C6" s="18">
        <f t="shared" ref="C6:L6" si="1">SUM(C7:C9)</f>
        <v>63246.8</v>
      </c>
      <c r="D6" s="18">
        <f t="shared" si="1"/>
        <v>67234.899999999994</v>
      </c>
      <c r="E6" s="18">
        <f t="shared" si="1"/>
        <v>45383.200000000004</v>
      </c>
      <c r="F6" s="18">
        <f t="shared" si="1"/>
        <v>71173.2</v>
      </c>
      <c r="G6" s="18">
        <f t="shared" si="1"/>
        <v>54970.399999999994</v>
      </c>
      <c r="H6" s="18">
        <f t="shared" si="1"/>
        <v>83320.399999999994</v>
      </c>
      <c r="I6" s="18">
        <f t="shared" si="1"/>
        <v>72070.899999999994</v>
      </c>
      <c r="J6" s="18">
        <f t="shared" si="1"/>
        <v>39435.1</v>
      </c>
      <c r="K6" s="18">
        <f t="shared" si="1"/>
        <v>60730.200000000004</v>
      </c>
      <c r="L6" s="38">
        <f t="shared" si="1"/>
        <v>53860.1</v>
      </c>
    </row>
    <row r="7" spans="1:12" ht="30" customHeight="1" x14ac:dyDescent="0.25">
      <c r="A7" s="7" t="s">
        <v>21</v>
      </c>
      <c r="B7" s="5">
        <v>5156.1000000000004</v>
      </c>
      <c r="C7" s="5">
        <v>48632.6</v>
      </c>
      <c r="D7" s="5">
        <v>55929.7</v>
      </c>
      <c r="E7" s="5">
        <v>34744.300000000003</v>
      </c>
      <c r="F7" s="5">
        <v>59589.4</v>
      </c>
      <c r="G7" s="5">
        <v>48856</v>
      </c>
      <c r="H7" s="5">
        <v>72809.600000000006</v>
      </c>
      <c r="I7" s="5">
        <v>58296.1</v>
      </c>
      <c r="J7" s="5">
        <v>31798.5</v>
      </c>
      <c r="K7" s="5">
        <v>48225.599999999999</v>
      </c>
      <c r="L7" s="20">
        <v>44159.9</v>
      </c>
    </row>
    <row r="8" spans="1:12" ht="30" customHeight="1" x14ac:dyDescent="0.25">
      <c r="A8" s="7" t="s">
        <v>22</v>
      </c>
      <c r="B8" s="5">
        <v>480</v>
      </c>
      <c r="C8" s="2">
        <v>1845</v>
      </c>
      <c r="D8" s="2">
        <v>200</v>
      </c>
      <c r="E8" s="2">
        <v>315</v>
      </c>
      <c r="F8" s="2">
        <v>490</v>
      </c>
      <c r="G8" s="2">
        <v>200</v>
      </c>
      <c r="H8" s="2">
        <v>200</v>
      </c>
      <c r="I8" s="2">
        <v>389</v>
      </c>
      <c r="J8" s="2">
        <v>255</v>
      </c>
      <c r="K8" s="2">
        <v>145</v>
      </c>
      <c r="L8" s="3">
        <v>456</v>
      </c>
    </row>
    <row r="9" spans="1:12" ht="30" customHeight="1" thickBot="1" x14ac:dyDescent="0.3">
      <c r="A9" s="8" t="s">
        <v>23</v>
      </c>
      <c r="B9" s="6">
        <f>SUM(B2-B7-B8)</f>
        <v>57107.799999999996</v>
      </c>
      <c r="C9" s="6">
        <f t="shared" ref="C9:L9" si="2">SUM(C2-C7-C8)</f>
        <v>12769.200000000004</v>
      </c>
      <c r="D9" s="6">
        <f t="shared" si="2"/>
        <v>11105.199999999997</v>
      </c>
      <c r="E9" s="6">
        <f t="shared" si="2"/>
        <v>10323.900000000001</v>
      </c>
      <c r="F9" s="6">
        <f t="shared" si="2"/>
        <v>11093.799999999996</v>
      </c>
      <c r="G9" s="6">
        <f t="shared" si="2"/>
        <v>5914.3999999999942</v>
      </c>
      <c r="H9" s="6">
        <f t="shared" si="2"/>
        <v>10310.799999999988</v>
      </c>
      <c r="I9" s="6">
        <f t="shared" si="2"/>
        <v>13385.799999999996</v>
      </c>
      <c r="J9" s="6">
        <f t="shared" si="2"/>
        <v>7381.5999999999985</v>
      </c>
      <c r="K9" s="6">
        <f t="shared" si="2"/>
        <v>12359.600000000006</v>
      </c>
      <c r="L9" s="4">
        <f t="shared" si="2"/>
        <v>9244.1999999999971</v>
      </c>
    </row>
    <row r="10" spans="1:12" ht="16.5" thickTop="1" thickBot="1" x14ac:dyDescent="0.3"/>
    <row r="11" spans="1:12" ht="52.5" customHeight="1" thickTop="1" thickBot="1" x14ac:dyDescent="0.3">
      <c r="A11" s="9"/>
      <c r="B11" s="24" t="s">
        <v>35</v>
      </c>
      <c r="C11" s="24" t="s">
        <v>44</v>
      </c>
      <c r="D11" s="24" t="s">
        <v>36</v>
      </c>
      <c r="E11" s="24" t="s">
        <v>38</v>
      </c>
      <c r="F11" s="24" t="s">
        <v>37</v>
      </c>
      <c r="G11" s="24" t="s">
        <v>39</v>
      </c>
      <c r="H11" s="24" t="s">
        <v>40</v>
      </c>
      <c r="I11" s="24" t="s">
        <v>41</v>
      </c>
      <c r="J11" s="24" t="s">
        <v>42</v>
      </c>
      <c r="K11" s="26" t="s">
        <v>43</v>
      </c>
    </row>
    <row r="12" spans="1:12" ht="30" customHeight="1" thickTop="1" x14ac:dyDescent="0.25">
      <c r="A12" s="14" t="s">
        <v>0</v>
      </c>
      <c r="B12" s="16">
        <f t="shared" ref="B12:K12" si="3">SUM(B13:B15)</f>
        <v>48323.1</v>
      </c>
      <c r="C12" s="16">
        <f t="shared" si="3"/>
        <v>33773.899999999994</v>
      </c>
      <c r="D12" s="16">
        <f t="shared" si="3"/>
        <v>40641.699999999997</v>
      </c>
      <c r="E12" s="16">
        <f t="shared" si="3"/>
        <v>88941.1</v>
      </c>
      <c r="F12" s="16">
        <f t="shared" si="3"/>
        <v>28350.800000000003</v>
      </c>
      <c r="G12" s="16">
        <f t="shared" si="3"/>
        <v>38654.6</v>
      </c>
      <c r="H12" s="16">
        <f t="shared" si="3"/>
        <v>64930.799999999996</v>
      </c>
      <c r="I12" s="16">
        <f t="shared" si="3"/>
        <v>51600.9</v>
      </c>
      <c r="J12" s="16">
        <f t="shared" si="3"/>
        <v>49985.9</v>
      </c>
      <c r="K12" s="17">
        <f t="shared" si="3"/>
        <v>64332.4</v>
      </c>
    </row>
    <row r="13" spans="1:12" ht="30" customHeight="1" x14ac:dyDescent="0.25">
      <c r="A13" s="7" t="s">
        <v>1</v>
      </c>
      <c r="B13" s="2">
        <v>6181.2</v>
      </c>
      <c r="C13" s="2">
        <v>3101.8</v>
      </c>
      <c r="D13" s="2">
        <v>4140.2</v>
      </c>
      <c r="E13" s="2">
        <v>7675.5</v>
      </c>
      <c r="F13" s="2">
        <v>4888.8999999999996</v>
      </c>
      <c r="G13" s="2">
        <v>4661.3999999999996</v>
      </c>
      <c r="H13" s="2">
        <v>5259.1</v>
      </c>
      <c r="I13" s="2">
        <v>4861.3</v>
      </c>
      <c r="J13" s="2">
        <v>5308.1</v>
      </c>
      <c r="K13" s="3">
        <v>7144.1</v>
      </c>
    </row>
    <row r="14" spans="1:12" ht="30" customHeight="1" x14ac:dyDescent="0.25">
      <c r="A14" s="32" t="s">
        <v>2</v>
      </c>
      <c r="B14" s="34">
        <v>39521.9</v>
      </c>
      <c r="C14" s="34">
        <v>28412.1</v>
      </c>
      <c r="D14" s="34">
        <v>36031.5</v>
      </c>
      <c r="E14" s="34">
        <v>72705.600000000006</v>
      </c>
      <c r="F14" s="34">
        <v>21721.9</v>
      </c>
      <c r="G14" s="34">
        <v>31323.200000000001</v>
      </c>
      <c r="H14" s="34">
        <v>53687.7</v>
      </c>
      <c r="I14" s="34">
        <v>42464.6</v>
      </c>
      <c r="J14" s="34">
        <v>43237.8</v>
      </c>
      <c r="K14" s="35">
        <v>51943.3</v>
      </c>
    </row>
    <row r="15" spans="1:12" ht="30" customHeight="1" thickBot="1" x14ac:dyDescent="0.3">
      <c r="A15" s="10" t="s">
        <v>3</v>
      </c>
      <c r="B15" s="12">
        <v>2620</v>
      </c>
      <c r="C15" s="12">
        <v>2260</v>
      </c>
      <c r="D15" s="12">
        <v>470</v>
      </c>
      <c r="E15" s="12">
        <v>8560</v>
      </c>
      <c r="F15" s="12">
        <v>1740</v>
      </c>
      <c r="G15" s="12">
        <v>2670</v>
      </c>
      <c r="H15" s="12">
        <v>5984</v>
      </c>
      <c r="I15" s="12">
        <v>4275</v>
      </c>
      <c r="J15" s="22">
        <v>1440</v>
      </c>
      <c r="K15" s="37">
        <v>5245</v>
      </c>
    </row>
    <row r="16" spans="1:12" ht="30" customHeight="1" x14ac:dyDescent="0.25">
      <c r="A16" s="14" t="s">
        <v>4</v>
      </c>
      <c r="B16" s="18">
        <f t="shared" ref="B16:K16" si="4">SUM(B17:B19)</f>
        <v>48323.1</v>
      </c>
      <c r="C16" s="18">
        <f t="shared" si="4"/>
        <v>33773.899999999994</v>
      </c>
      <c r="D16" s="18">
        <f t="shared" si="4"/>
        <v>40641.699999999997</v>
      </c>
      <c r="E16" s="18">
        <f t="shared" si="4"/>
        <v>88941.1</v>
      </c>
      <c r="F16" s="18">
        <f t="shared" si="4"/>
        <v>28350.800000000003</v>
      </c>
      <c r="G16" s="18">
        <f t="shared" si="4"/>
        <v>38654.6</v>
      </c>
      <c r="H16" s="18">
        <f t="shared" si="4"/>
        <v>64930.799999999996</v>
      </c>
      <c r="I16" s="18">
        <f t="shared" si="4"/>
        <v>51600.9</v>
      </c>
      <c r="J16" s="18">
        <f t="shared" si="4"/>
        <v>49985.9</v>
      </c>
      <c r="K16" s="38">
        <f t="shared" si="4"/>
        <v>64332.4</v>
      </c>
    </row>
    <row r="17" spans="1:11" ht="30" customHeight="1" x14ac:dyDescent="0.25">
      <c r="A17" s="7" t="s">
        <v>21</v>
      </c>
      <c r="B17" s="2">
        <v>38877.300000000003</v>
      </c>
      <c r="C17" s="2">
        <v>28001</v>
      </c>
      <c r="D17" s="2">
        <v>3530.7</v>
      </c>
      <c r="E17" s="2">
        <v>71694.8</v>
      </c>
      <c r="F17" s="2">
        <v>21429.200000000001</v>
      </c>
      <c r="G17" s="2">
        <v>30848.9</v>
      </c>
      <c r="H17" s="2">
        <v>52964.5</v>
      </c>
      <c r="I17" s="2">
        <v>41756.800000000003</v>
      </c>
      <c r="J17" s="2">
        <v>42546.2</v>
      </c>
      <c r="K17" s="3">
        <v>50978.6</v>
      </c>
    </row>
    <row r="18" spans="1:11" ht="30" customHeight="1" x14ac:dyDescent="0.25">
      <c r="A18" s="7" t="s">
        <v>22</v>
      </c>
      <c r="B18" s="2">
        <v>205</v>
      </c>
      <c r="C18" s="2">
        <v>1050</v>
      </c>
      <c r="D18" s="2">
        <v>35</v>
      </c>
      <c r="E18" s="2">
        <v>995</v>
      </c>
      <c r="F18" s="2">
        <v>25</v>
      </c>
      <c r="G18" s="2">
        <v>412</v>
      </c>
      <c r="H18" s="2">
        <v>202</v>
      </c>
      <c r="I18" s="2">
        <v>822</v>
      </c>
      <c r="J18" s="2">
        <v>312</v>
      </c>
      <c r="K18" s="3">
        <v>389</v>
      </c>
    </row>
    <row r="19" spans="1:11" ht="30" customHeight="1" thickBot="1" x14ac:dyDescent="0.3">
      <c r="A19" s="8" t="s">
        <v>23</v>
      </c>
      <c r="B19" s="6">
        <f t="shared" ref="B19:K19" si="5">SUM(B12-B17-B18)</f>
        <v>9240.7999999999956</v>
      </c>
      <c r="C19" s="6">
        <f t="shared" si="5"/>
        <v>4722.8999999999942</v>
      </c>
      <c r="D19" s="6">
        <f t="shared" si="5"/>
        <v>37076</v>
      </c>
      <c r="E19" s="6">
        <f t="shared" si="5"/>
        <v>16251.300000000003</v>
      </c>
      <c r="F19" s="6">
        <f t="shared" si="5"/>
        <v>6896.6000000000022</v>
      </c>
      <c r="G19" s="6">
        <f t="shared" si="5"/>
        <v>7393.6999999999971</v>
      </c>
      <c r="H19" s="6">
        <f t="shared" si="5"/>
        <v>11764.299999999996</v>
      </c>
      <c r="I19" s="6">
        <f t="shared" si="5"/>
        <v>9022.0999999999985</v>
      </c>
      <c r="J19" s="6">
        <f t="shared" si="5"/>
        <v>7127.7000000000044</v>
      </c>
      <c r="K19" s="4">
        <f t="shared" si="5"/>
        <v>12964.800000000003</v>
      </c>
    </row>
    <row r="20" spans="1:11" ht="16.5" thickTop="1" x14ac:dyDescent="0.25">
      <c r="A20" s="58" t="s">
        <v>52</v>
      </c>
    </row>
    <row r="21" spans="1:11" ht="15.75" x14ac:dyDescent="0.25">
      <c r="A21" s="57" t="s">
        <v>53</v>
      </c>
    </row>
    <row r="22" spans="1:11" ht="15.75" x14ac:dyDescent="0.25">
      <c r="A22" s="57" t="s">
        <v>51</v>
      </c>
    </row>
  </sheetData>
  <printOptions horizontalCentered="1"/>
  <pageMargins left="0.31496062992125984" right="0.31496062992125984" top="0.78740157480314965" bottom="0.39370078740157483" header="0.31496062992125984" footer="0.31496062992125984"/>
  <pageSetup paperSize="9" scale="75" orientation="landscape" r:id="rId1"/>
  <headerFooter>
    <oddHeader>&amp;C&amp;"-,Tučné"P ř í l o h a č. 6 k návrhu usnesení Rady MČ Praha 4 č. 7-xxx/2025 ze dne 26.3.2025&amp;"-,Obyčejné"
&amp;"-,Tučná kurzíva"Návrh Střednědobého výhledu rozpočtu základních škol zřízených MČ P4 na rok &amp;"-,Obyčejné"2026  v tis. Kč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7" workbookViewId="0">
      <selection activeCell="I23" sqref="I23"/>
    </sheetView>
  </sheetViews>
  <sheetFormatPr defaultRowHeight="15" x14ac:dyDescent="0.25"/>
  <cols>
    <col min="1" max="1" width="28.5703125" customWidth="1"/>
    <col min="2" max="2" width="13.42578125" customWidth="1"/>
    <col min="3" max="3" width="13" customWidth="1"/>
    <col min="4" max="4" width="13.140625" customWidth="1"/>
    <col min="5" max="5" width="14" customWidth="1"/>
    <col min="6" max="6" width="12.5703125" customWidth="1"/>
    <col min="7" max="7" width="12.7109375" customWidth="1"/>
    <col min="8" max="8" width="13" customWidth="1"/>
    <col min="9" max="9" width="12.7109375" customWidth="1"/>
    <col min="10" max="10" width="14.42578125" customWidth="1"/>
    <col min="11" max="11" width="13.140625" customWidth="1"/>
    <col min="12" max="12" width="10.7109375" customWidth="1"/>
  </cols>
  <sheetData>
    <row r="1" spans="1:12" ht="42" customHeight="1" thickTop="1" thickBot="1" x14ac:dyDescent="0.3">
      <c r="A1" s="9"/>
      <c r="B1" s="23" t="s">
        <v>25</v>
      </c>
      <c r="C1" s="24" t="s">
        <v>26</v>
      </c>
      <c r="D1" s="24" t="s">
        <v>27</v>
      </c>
      <c r="E1" s="24" t="s">
        <v>28</v>
      </c>
      <c r="F1" s="24" t="s">
        <v>29</v>
      </c>
      <c r="G1" s="24" t="s">
        <v>47</v>
      </c>
      <c r="H1" s="24" t="s">
        <v>30</v>
      </c>
      <c r="I1" s="24" t="s">
        <v>31</v>
      </c>
      <c r="J1" s="24" t="s">
        <v>32</v>
      </c>
      <c r="K1" s="24" t="s">
        <v>33</v>
      </c>
      <c r="L1" s="26" t="s">
        <v>34</v>
      </c>
    </row>
    <row r="2" spans="1:12" ht="39.950000000000003" customHeight="1" thickTop="1" x14ac:dyDescent="0.25">
      <c r="A2" s="14" t="s">
        <v>0</v>
      </c>
      <c r="B2" s="15">
        <f t="shared" ref="B2:L2" si="0">SUM(B3:B5)</f>
        <v>63839.200000000004</v>
      </c>
      <c r="C2" s="16">
        <f t="shared" si="0"/>
        <v>64296.700000000004</v>
      </c>
      <c r="D2" s="16">
        <f t="shared" si="0"/>
        <v>68424.600000000006</v>
      </c>
      <c r="E2" s="16">
        <f t="shared" si="0"/>
        <v>46145.5</v>
      </c>
      <c r="F2" s="16">
        <f t="shared" si="0"/>
        <v>72459</v>
      </c>
      <c r="G2" s="16">
        <f t="shared" si="0"/>
        <v>56005.1</v>
      </c>
      <c r="H2" s="16">
        <f t="shared" si="0"/>
        <v>84840.599999999991</v>
      </c>
      <c r="I2" s="16">
        <f t="shared" si="0"/>
        <v>73327.8</v>
      </c>
      <c r="J2" s="16">
        <f t="shared" si="0"/>
        <v>40122.399999999994</v>
      </c>
      <c r="K2" s="16">
        <f t="shared" si="0"/>
        <v>61764.1</v>
      </c>
      <c r="L2" s="17">
        <f t="shared" si="0"/>
        <v>54812</v>
      </c>
    </row>
    <row r="3" spans="1:12" ht="30" customHeight="1" x14ac:dyDescent="0.25">
      <c r="A3" s="32" t="s">
        <v>1</v>
      </c>
      <c r="B3" s="33">
        <v>5574.4</v>
      </c>
      <c r="C3" s="33">
        <v>6117.3</v>
      </c>
      <c r="D3" s="33">
        <v>5317.9</v>
      </c>
      <c r="E3" s="33">
        <v>5552.8</v>
      </c>
      <c r="F3" s="33">
        <v>7477.2</v>
      </c>
      <c r="G3" s="33">
        <v>4442.2</v>
      </c>
      <c r="H3" s="33">
        <v>4219.7</v>
      </c>
      <c r="I3" s="33">
        <v>7587.4</v>
      </c>
      <c r="J3" s="33">
        <v>4134.2</v>
      </c>
      <c r="K3" s="33">
        <v>5533.2</v>
      </c>
      <c r="L3" s="52">
        <v>5440.5</v>
      </c>
    </row>
    <row r="4" spans="1:12" ht="30" customHeight="1" x14ac:dyDescent="0.25">
      <c r="A4" s="28" t="s">
        <v>2</v>
      </c>
      <c r="B4" s="29">
        <v>53044.800000000003</v>
      </c>
      <c r="C4" s="29">
        <v>50459.4</v>
      </c>
      <c r="D4" s="29">
        <v>57986.7</v>
      </c>
      <c r="E4" s="29">
        <v>36072.699999999997</v>
      </c>
      <c r="F4" s="29">
        <v>61801.8</v>
      </c>
      <c r="G4" s="29">
        <v>50522.9</v>
      </c>
      <c r="H4" s="29">
        <v>75400.899999999994</v>
      </c>
      <c r="I4" s="29">
        <v>60270.400000000001</v>
      </c>
      <c r="J4" s="29">
        <v>32968.199999999997</v>
      </c>
      <c r="K4" s="29">
        <v>49930.9</v>
      </c>
      <c r="L4" s="53">
        <v>45801.5</v>
      </c>
    </row>
    <row r="5" spans="1:12" ht="30" customHeight="1" thickBot="1" x14ac:dyDescent="0.3">
      <c r="A5" s="10" t="s">
        <v>3</v>
      </c>
      <c r="B5" s="11">
        <v>5220</v>
      </c>
      <c r="C5" s="12">
        <v>7720</v>
      </c>
      <c r="D5" s="12">
        <v>5120</v>
      </c>
      <c r="E5" s="12">
        <v>4520</v>
      </c>
      <c r="F5" s="12">
        <v>3180</v>
      </c>
      <c r="G5" s="12">
        <v>1040</v>
      </c>
      <c r="H5" s="12">
        <v>5220</v>
      </c>
      <c r="I5" s="12">
        <v>5470</v>
      </c>
      <c r="J5" s="12">
        <v>3020</v>
      </c>
      <c r="K5" s="12">
        <v>6300</v>
      </c>
      <c r="L5" s="13">
        <v>3570</v>
      </c>
    </row>
    <row r="6" spans="1:12" ht="39.950000000000003" customHeight="1" x14ac:dyDescent="0.25">
      <c r="A6" s="14" t="s">
        <v>4</v>
      </c>
      <c r="B6" s="18">
        <f>SUM(B7:B9)</f>
        <v>63839.200000000004</v>
      </c>
      <c r="C6" s="18">
        <f t="shared" ref="C6:L6" si="1">SUM(C7:C9)</f>
        <v>64296.700000000004</v>
      </c>
      <c r="D6" s="18">
        <f t="shared" si="1"/>
        <v>68424.600000000006</v>
      </c>
      <c r="E6" s="18">
        <f t="shared" si="1"/>
        <v>46145.5</v>
      </c>
      <c r="F6" s="18">
        <f t="shared" si="1"/>
        <v>72459</v>
      </c>
      <c r="G6" s="18">
        <f t="shared" si="1"/>
        <v>56005.1</v>
      </c>
      <c r="H6" s="18">
        <f t="shared" si="1"/>
        <v>84840.599999999991</v>
      </c>
      <c r="I6" s="18">
        <f t="shared" si="1"/>
        <v>73327.8</v>
      </c>
      <c r="J6" s="18">
        <f t="shared" si="1"/>
        <v>40122.399999999994</v>
      </c>
      <c r="K6" s="18">
        <f t="shared" si="1"/>
        <v>61764.1</v>
      </c>
      <c r="L6" s="38">
        <f t="shared" si="1"/>
        <v>54812</v>
      </c>
    </row>
    <row r="7" spans="1:12" ht="30" customHeight="1" x14ac:dyDescent="0.25">
      <c r="A7" s="7" t="s">
        <v>21</v>
      </c>
      <c r="B7" s="5">
        <v>52179.199999999997</v>
      </c>
      <c r="C7" s="5">
        <v>49506.2</v>
      </c>
      <c r="D7" s="5">
        <v>57048.3</v>
      </c>
      <c r="E7" s="5">
        <v>35439.1</v>
      </c>
      <c r="F7" s="5">
        <v>60781.2</v>
      </c>
      <c r="G7" s="5">
        <v>49833.1</v>
      </c>
      <c r="H7" s="5">
        <v>74265.8</v>
      </c>
      <c r="I7" s="5">
        <v>59462</v>
      </c>
      <c r="J7" s="5">
        <v>32434.5</v>
      </c>
      <c r="K7" s="5">
        <v>49190.1</v>
      </c>
      <c r="L7" s="20">
        <v>45043.1</v>
      </c>
    </row>
    <row r="8" spans="1:12" ht="30" customHeight="1" x14ac:dyDescent="0.25">
      <c r="A8" s="7" t="s">
        <v>22</v>
      </c>
      <c r="B8" s="5">
        <v>470</v>
      </c>
      <c r="C8" s="2">
        <v>1823</v>
      </c>
      <c r="D8" s="2">
        <v>195</v>
      </c>
      <c r="E8" s="2">
        <v>300</v>
      </c>
      <c r="F8" s="2">
        <v>475</v>
      </c>
      <c r="G8" s="2">
        <v>198</v>
      </c>
      <c r="H8" s="2">
        <v>198</v>
      </c>
      <c r="I8" s="2">
        <v>375</v>
      </c>
      <c r="J8" s="2">
        <v>251</v>
      </c>
      <c r="K8" s="2">
        <v>140</v>
      </c>
      <c r="L8" s="3">
        <v>435</v>
      </c>
    </row>
    <row r="9" spans="1:12" ht="30" customHeight="1" thickBot="1" x14ac:dyDescent="0.3">
      <c r="A9" s="8" t="s">
        <v>23</v>
      </c>
      <c r="B9" s="6">
        <f>SUM(B2-B7-B8)</f>
        <v>11190.000000000007</v>
      </c>
      <c r="C9" s="6">
        <f t="shared" ref="C9:L9" si="2">SUM(C2-C7-C8)</f>
        <v>12967.500000000007</v>
      </c>
      <c r="D9" s="6">
        <f t="shared" si="2"/>
        <v>11181.300000000003</v>
      </c>
      <c r="E9" s="6">
        <f t="shared" si="2"/>
        <v>10406.400000000001</v>
      </c>
      <c r="F9" s="6">
        <f t="shared" si="2"/>
        <v>11202.800000000003</v>
      </c>
      <c r="G9" s="6">
        <f t="shared" si="2"/>
        <v>5974</v>
      </c>
      <c r="H9" s="6">
        <f t="shared" si="2"/>
        <v>10376.799999999988</v>
      </c>
      <c r="I9" s="6">
        <f t="shared" si="2"/>
        <v>13490.800000000003</v>
      </c>
      <c r="J9" s="6">
        <f t="shared" si="2"/>
        <v>7436.8999999999942</v>
      </c>
      <c r="K9" s="6">
        <f t="shared" si="2"/>
        <v>12434</v>
      </c>
      <c r="L9" s="36">
        <f t="shared" si="2"/>
        <v>9333.9000000000015</v>
      </c>
    </row>
    <row r="10" spans="1:12" ht="16.5" thickTop="1" thickBot="1" x14ac:dyDescent="0.3"/>
    <row r="11" spans="1:12" ht="54.75" customHeight="1" thickTop="1" thickBot="1" x14ac:dyDescent="0.3">
      <c r="A11" s="9"/>
      <c r="B11" s="24" t="s">
        <v>35</v>
      </c>
      <c r="C11" s="24" t="s">
        <v>44</v>
      </c>
      <c r="D11" s="24" t="s">
        <v>36</v>
      </c>
      <c r="E11" s="24" t="s">
        <v>38</v>
      </c>
      <c r="F11" s="24" t="s">
        <v>37</v>
      </c>
      <c r="G11" s="24" t="s">
        <v>39</v>
      </c>
      <c r="H11" s="24" t="s">
        <v>40</v>
      </c>
      <c r="I11" s="24" t="s">
        <v>41</v>
      </c>
      <c r="J11" s="24" t="s">
        <v>42</v>
      </c>
      <c r="K11" s="26" t="s">
        <v>43</v>
      </c>
    </row>
    <row r="12" spans="1:12" ht="30" customHeight="1" thickTop="1" x14ac:dyDescent="0.25">
      <c r="A12" s="14" t="s">
        <v>0</v>
      </c>
      <c r="B12" s="16">
        <f t="shared" ref="B12:K12" si="3">SUM(B13:B15)</f>
        <v>49175.4</v>
      </c>
      <c r="C12" s="16">
        <f t="shared" si="3"/>
        <v>34373.1</v>
      </c>
      <c r="D12" s="16">
        <f t="shared" si="3"/>
        <v>41403.699999999997</v>
      </c>
      <c r="E12" s="16">
        <f t="shared" si="3"/>
        <v>90472</v>
      </c>
      <c r="F12" s="16">
        <f t="shared" si="3"/>
        <v>28834.100000000002</v>
      </c>
      <c r="G12" s="16">
        <f t="shared" si="3"/>
        <v>39327.599999999999</v>
      </c>
      <c r="H12" s="16">
        <f t="shared" si="3"/>
        <v>66057.2</v>
      </c>
      <c r="I12" s="16">
        <f t="shared" si="3"/>
        <v>52498.8</v>
      </c>
      <c r="J12" s="16">
        <f t="shared" si="3"/>
        <v>50903.799999999996</v>
      </c>
      <c r="K12" s="17">
        <f t="shared" si="3"/>
        <v>65433.5</v>
      </c>
    </row>
    <row r="13" spans="1:12" ht="30" customHeight="1" x14ac:dyDescent="0.25">
      <c r="A13" s="32" t="s">
        <v>1</v>
      </c>
      <c r="B13" s="34">
        <v>6243</v>
      </c>
      <c r="C13" s="34">
        <v>3132.8</v>
      </c>
      <c r="D13" s="34">
        <v>4181.6000000000004</v>
      </c>
      <c r="E13" s="34">
        <v>7752.3</v>
      </c>
      <c r="F13" s="34">
        <v>4937.7</v>
      </c>
      <c r="G13" s="34">
        <v>4708</v>
      </c>
      <c r="H13" s="34">
        <v>5311.7</v>
      </c>
      <c r="I13" s="34">
        <v>4909.8999999999996</v>
      </c>
      <c r="J13" s="34">
        <v>5361.2</v>
      </c>
      <c r="K13" s="35">
        <v>7215.5</v>
      </c>
    </row>
    <row r="14" spans="1:12" ht="30" customHeight="1" x14ac:dyDescent="0.25">
      <c r="A14" s="28" t="s">
        <v>2</v>
      </c>
      <c r="B14" s="30">
        <v>40312.400000000001</v>
      </c>
      <c r="C14" s="30">
        <v>28980.3</v>
      </c>
      <c r="D14" s="30">
        <v>36752.1</v>
      </c>
      <c r="E14" s="30">
        <v>74159.7</v>
      </c>
      <c r="F14" s="30">
        <v>22156.400000000001</v>
      </c>
      <c r="G14" s="30">
        <v>31949.599999999999</v>
      </c>
      <c r="H14" s="30">
        <v>54761.5</v>
      </c>
      <c r="I14" s="30">
        <v>43313.9</v>
      </c>
      <c r="J14" s="30">
        <v>44102.6</v>
      </c>
      <c r="K14" s="31">
        <v>52973</v>
      </c>
    </row>
    <row r="15" spans="1:12" ht="30" customHeight="1" thickBot="1" x14ac:dyDescent="0.3">
      <c r="A15" s="10" t="s">
        <v>3</v>
      </c>
      <c r="B15" s="12">
        <v>2620</v>
      </c>
      <c r="C15" s="12">
        <v>2260</v>
      </c>
      <c r="D15" s="12">
        <v>470</v>
      </c>
      <c r="E15" s="12">
        <v>8560</v>
      </c>
      <c r="F15" s="12">
        <v>1740</v>
      </c>
      <c r="G15" s="12">
        <v>2670</v>
      </c>
      <c r="H15" s="12">
        <v>5984</v>
      </c>
      <c r="I15" s="12">
        <v>4275</v>
      </c>
      <c r="J15" s="22">
        <v>1440</v>
      </c>
      <c r="K15" s="37">
        <v>5245</v>
      </c>
    </row>
    <row r="16" spans="1:12" ht="30" customHeight="1" x14ac:dyDescent="0.25">
      <c r="A16" s="14" t="s">
        <v>4</v>
      </c>
      <c r="B16" s="18">
        <f t="shared" ref="B16:K16" si="4">SUM(B17:B19)</f>
        <v>49175.4</v>
      </c>
      <c r="C16" s="18">
        <f t="shared" si="4"/>
        <v>34373.1</v>
      </c>
      <c r="D16" s="18">
        <f t="shared" si="4"/>
        <v>41403.699999999997</v>
      </c>
      <c r="E16" s="18">
        <f t="shared" si="4"/>
        <v>90472</v>
      </c>
      <c r="F16" s="18">
        <f t="shared" si="4"/>
        <v>28834.100000000002</v>
      </c>
      <c r="G16" s="18">
        <f t="shared" si="4"/>
        <v>39327.599999999999</v>
      </c>
      <c r="H16" s="18">
        <f t="shared" si="4"/>
        <v>66057.2</v>
      </c>
      <c r="I16" s="18">
        <f t="shared" si="4"/>
        <v>52498.8</v>
      </c>
      <c r="J16" s="18">
        <f t="shared" si="4"/>
        <v>50903.799999999996</v>
      </c>
      <c r="K16" s="38">
        <f t="shared" si="4"/>
        <v>65433.5</v>
      </c>
    </row>
    <row r="17" spans="1:11" ht="30" customHeight="1" x14ac:dyDescent="0.25">
      <c r="A17" s="7" t="s">
        <v>21</v>
      </c>
      <c r="B17" s="2">
        <v>39654.800000000003</v>
      </c>
      <c r="C17" s="2">
        <v>28561.1</v>
      </c>
      <c r="D17" s="2">
        <v>36241.300000000003</v>
      </c>
      <c r="E17" s="2">
        <v>73128.7</v>
      </c>
      <c r="F17" s="2">
        <v>21857.8</v>
      </c>
      <c r="G17" s="2">
        <v>31465.9</v>
      </c>
      <c r="H17" s="2">
        <v>54023.8</v>
      </c>
      <c r="I17" s="2">
        <v>42591.9</v>
      </c>
      <c r="J17" s="2">
        <v>43397.2</v>
      </c>
      <c r="K17" s="3">
        <v>51998.2</v>
      </c>
    </row>
    <row r="18" spans="1:11" ht="30" customHeight="1" x14ac:dyDescent="0.25">
      <c r="A18" s="7" t="s">
        <v>22</v>
      </c>
      <c r="B18" s="2">
        <v>195</v>
      </c>
      <c r="C18" s="2">
        <v>1023</v>
      </c>
      <c r="D18" s="2">
        <v>30</v>
      </c>
      <c r="E18" s="2">
        <v>975</v>
      </c>
      <c r="F18" s="2">
        <v>21</v>
      </c>
      <c r="G18" s="2">
        <v>389</v>
      </c>
      <c r="H18" s="2">
        <v>198</v>
      </c>
      <c r="I18" s="2">
        <v>812</v>
      </c>
      <c r="J18" s="2">
        <v>300</v>
      </c>
      <c r="K18" s="3">
        <v>375</v>
      </c>
    </row>
    <row r="19" spans="1:11" ht="30" customHeight="1" thickBot="1" x14ac:dyDescent="0.3">
      <c r="A19" s="8" t="s">
        <v>23</v>
      </c>
      <c r="B19" s="6">
        <f t="shared" ref="B19:K19" si="5">SUM(B12-B17-B18)</f>
        <v>9325.5999999999985</v>
      </c>
      <c r="C19" s="6">
        <f t="shared" si="5"/>
        <v>4789</v>
      </c>
      <c r="D19" s="6">
        <f t="shared" si="5"/>
        <v>5132.3999999999942</v>
      </c>
      <c r="E19" s="6">
        <f t="shared" si="5"/>
        <v>16368.300000000003</v>
      </c>
      <c r="F19" s="6">
        <f t="shared" si="5"/>
        <v>6955.3000000000029</v>
      </c>
      <c r="G19" s="6">
        <f t="shared" si="5"/>
        <v>7472.6999999999971</v>
      </c>
      <c r="H19" s="6">
        <f t="shared" si="5"/>
        <v>11835.399999999994</v>
      </c>
      <c r="I19" s="6">
        <f t="shared" si="5"/>
        <v>9094.9000000000015</v>
      </c>
      <c r="J19" s="6">
        <f t="shared" si="5"/>
        <v>7206.5999999999985</v>
      </c>
      <c r="K19" s="4">
        <f t="shared" si="5"/>
        <v>13060.300000000003</v>
      </c>
    </row>
    <row r="20" spans="1:11" ht="16.5" thickTop="1" x14ac:dyDescent="0.25">
      <c r="A20" s="58" t="s">
        <v>52</v>
      </c>
    </row>
    <row r="21" spans="1:11" ht="15.75" x14ac:dyDescent="0.25">
      <c r="A21" s="57" t="s">
        <v>53</v>
      </c>
    </row>
    <row r="22" spans="1:11" ht="15.75" x14ac:dyDescent="0.25">
      <c r="A22" s="57" t="s">
        <v>51</v>
      </c>
    </row>
  </sheetData>
  <printOptions horizontalCentered="1"/>
  <pageMargins left="0.31496062992125984" right="0.31496062992125984" top="0.78740157480314965" bottom="0.39370078740157483" header="0.31496062992125984" footer="0.31496062992125984"/>
  <pageSetup paperSize="9" scale="75" orientation="landscape" r:id="rId1"/>
  <headerFooter>
    <oddHeader>&amp;C&amp;"-,Tučné"P ř í l o h a č. 7 k návrhu usnesení Rady MČ Praha 4 č. 7-xxx/2025 ze dne 26.3.2025&amp;"-,Obyčejné"
&amp;"-,Tučná kurzíva"Návrh Střednědobého výhledu rozpočtu základních škol zřízených MČ P4 na rok 2027  v tis. Kč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F16" sqref="F16"/>
    </sheetView>
  </sheetViews>
  <sheetFormatPr defaultRowHeight="15" x14ac:dyDescent="0.25"/>
  <cols>
    <col min="1" max="1" width="31.85546875" customWidth="1"/>
    <col min="2" max="2" width="22.140625" customWidth="1"/>
    <col min="3" max="3" width="20.85546875" customWidth="1"/>
  </cols>
  <sheetData>
    <row r="1" spans="1:3" ht="35.1" customHeight="1" thickTop="1" thickBot="1" x14ac:dyDescent="0.3">
      <c r="A1" s="43"/>
      <c r="B1" s="44" t="s">
        <v>48</v>
      </c>
      <c r="C1" s="45"/>
    </row>
    <row r="2" spans="1:3" ht="24.95" customHeight="1" thickTop="1" x14ac:dyDescent="0.25">
      <c r="A2" s="42"/>
      <c r="B2" s="48">
        <v>2026</v>
      </c>
      <c r="C2" s="49">
        <v>2027</v>
      </c>
    </row>
    <row r="3" spans="1:3" ht="39.950000000000003" customHeight="1" x14ac:dyDescent="0.25">
      <c r="A3" s="14" t="s">
        <v>0</v>
      </c>
      <c r="B3" s="15">
        <f>SUM(B4:B6)</f>
        <v>45610</v>
      </c>
      <c r="C3" s="17">
        <f>SUM(C4:C6)</f>
        <v>45791.3</v>
      </c>
    </row>
    <row r="4" spans="1:3" ht="30" customHeight="1" x14ac:dyDescent="0.25">
      <c r="A4" s="7" t="s">
        <v>1</v>
      </c>
      <c r="B4" s="5">
        <f>SUM(13000*1.01)</f>
        <v>13130</v>
      </c>
      <c r="C4" s="20">
        <f>SUM(B4*1.01)</f>
        <v>13261.3</v>
      </c>
    </row>
    <row r="5" spans="1:3" ht="30" customHeight="1" x14ac:dyDescent="0.25">
      <c r="A5" s="54" t="s">
        <v>56</v>
      </c>
      <c r="B5" s="50">
        <v>19080</v>
      </c>
      <c r="C5" s="60">
        <v>19080</v>
      </c>
    </row>
    <row r="6" spans="1:3" ht="27.75" customHeight="1" thickBot="1" x14ac:dyDescent="0.3">
      <c r="A6" s="10" t="s">
        <v>3</v>
      </c>
      <c r="B6" s="11">
        <v>13400</v>
      </c>
      <c r="C6" s="13">
        <v>13450</v>
      </c>
    </row>
    <row r="7" spans="1:3" ht="39.950000000000003" customHeight="1" x14ac:dyDescent="0.25">
      <c r="A7" s="14" t="s">
        <v>4</v>
      </c>
      <c r="B7" s="18">
        <f>SUM(B8:B10)</f>
        <v>45610</v>
      </c>
      <c r="C7" s="27">
        <f t="shared" ref="C7" si="0">SUM(C8:C10)</f>
        <v>45791.3</v>
      </c>
    </row>
    <row r="8" spans="1:3" ht="30" customHeight="1" x14ac:dyDescent="0.25">
      <c r="A8" s="7" t="s">
        <v>21</v>
      </c>
      <c r="B8" s="5">
        <v>38350</v>
      </c>
      <c r="C8" s="3">
        <v>38350</v>
      </c>
    </row>
    <row r="9" spans="1:3" ht="30" customHeight="1" x14ac:dyDescent="0.25">
      <c r="A9" s="7" t="s">
        <v>22</v>
      </c>
      <c r="B9" s="5">
        <v>400</v>
      </c>
      <c r="C9" s="3">
        <v>380</v>
      </c>
    </row>
    <row r="10" spans="1:3" ht="30" customHeight="1" thickBot="1" x14ac:dyDescent="0.3">
      <c r="A10" s="8" t="s">
        <v>23</v>
      </c>
      <c r="B10" s="6">
        <f>SUM(B3-B8-B9)</f>
        <v>6860</v>
      </c>
      <c r="C10" s="36">
        <f>SUM(C3-C8-C9)</f>
        <v>7061.3000000000029</v>
      </c>
    </row>
    <row r="11" spans="1:3" ht="30" customHeight="1" thickTop="1" x14ac:dyDescent="0.25">
      <c r="A11" s="40"/>
      <c r="B11" s="41"/>
      <c r="C11" s="41"/>
    </row>
    <row r="12" spans="1:3" ht="15.75" thickBot="1" x14ac:dyDescent="0.3"/>
    <row r="13" spans="1:3" ht="30" customHeight="1" thickTop="1" thickBot="1" x14ac:dyDescent="0.3">
      <c r="A13" s="43"/>
      <c r="B13" s="44" t="s">
        <v>46</v>
      </c>
      <c r="C13" s="45"/>
    </row>
    <row r="14" spans="1:3" ht="24.95" customHeight="1" thickTop="1" x14ac:dyDescent="0.25">
      <c r="A14" s="42"/>
      <c r="B14" s="46">
        <v>2026</v>
      </c>
      <c r="C14" s="47">
        <v>2027</v>
      </c>
    </row>
    <row r="15" spans="1:3" ht="30" customHeight="1" x14ac:dyDescent="0.25">
      <c r="A15" s="14" t="s">
        <v>0</v>
      </c>
      <c r="B15" s="15">
        <f>SUM(B16:B18)</f>
        <v>91463.040000000008</v>
      </c>
      <c r="C15" s="17">
        <f>SUM(C16:C18)</f>
        <v>92126.63</v>
      </c>
    </row>
    <row r="16" spans="1:3" ht="30" customHeight="1" x14ac:dyDescent="0.25">
      <c r="A16" s="7" t="s">
        <v>1</v>
      </c>
      <c r="B16" s="5">
        <f>45904*1.01</f>
        <v>46363.040000000001</v>
      </c>
      <c r="C16" s="20">
        <f>46363*1.01</f>
        <v>46826.63</v>
      </c>
    </row>
    <row r="17" spans="1:3" ht="30" customHeight="1" x14ac:dyDescent="0.25">
      <c r="A17" s="39" t="s">
        <v>2</v>
      </c>
      <c r="B17" s="5">
        <v>29550</v>
      </c>
      <c r="C17" s="3">
        <v>29700</v>
      </c>
    </row>
    <row r="18" spans="1:3" ht="30" customHeight="1" thickBot="1" x14ac:dyDescent="0.3">
      <c r="A18" s="10" t="s">
        <v>3</v>
      </c>
      <c r="B18" s="11">
        <v>15550</v>
      </c>
      <c r="C18" s="13">
        <v>15600</v>
      </c>
    </row>
    <row r="19" spans="1:3" ht="30" customHeight="1" x14ac:dyDescent="0.25">
      <c r="A19" s="14" t="s">
        <v>4</v>
      </c>
      <c r="B19" s="18">
        <f>SUM(B20:B22)</f>
        <v>91463.040000000008</v>
      </c>
      <c r="C19" s="27">
        <f t="shared" ref="C19" si="1">SUM(C20:C22)</f>
        <v>92126.63</v>
      </c>
    </row>
    <row r="20" spans="1:3" ht="30" customHeight="1" x14ac:dyDescent="0.25">
      <c r="A20" s="7" t="s">
        <v>57</v>
      </c>
      <c r="B20" s="5">
        <v>75490</v>
      </c>
      <c r="C20" s="3">
        <v>75490</v>
      </c>
    </row>
    <row r="21" spans="1:3" ht="30" customHeight="1" x14ac:dyDescent="0.25">
      <c r="A21" s="7" t="s">
        <v>22</v>
      </c>
      <c r="B21" s="5">
        <v>300</v>
      </c>
      <c r="C21" s="3">
        <v>280</v>
      </c>
    </row>
    <row r="22" spans="1:3" ht="30" customHeight="1" thickBot="1" x14ac:dyDescent="0.3">
      <c r="A22" s="8" t="s">
        <v>23</v>
      </c>
      <c r="B22" s="6">
        <f>SUM(B15-B20-B21)</f>
        <v>15673.040000000008</v>
      </c>
      <c r="C22" s="36">
        <f>SUM(C15-C20-C21)</f>
        <v>16356.630000000005</v>
      </c>
    </row>
    <row r="23" spans="1:3" ht="15.75" thickTop="1" x14ac:dyDescent="0.25"/>
  </sheetData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headerFooter>
    <oddHeader>&amp;C&amp;"-,Tučné"P ř í l o h a č. 8 k návrhu usnesení Rady MČ Praha 4 č. 7-xxx/2025 ze dne 26.3.2025
Návrh Střednědobého výhledu rozpočtu zřízených příspěvkových organizací na rok 2026 a 2027 v tis. Kč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Příloha č. 1</vt:lpstr>
      <vt:lpstr>Příloha č. 2</vt:lpstr>
      <vt:lpstr>Příloha č. 3</vt:lpstr>
      <vt:lpstr>Příloha č. 4</vt:lpstr>
      <vt:lpstr>Příloha č. 5</vt:lpstr>
      <vt:lpstr>Příloha č. 6</vt:lpstr>
      <vt:lpstr>Příloha č. 7</vt:lpstr>
      <vt:lpstr>Příloha č. 8</vt:lpstr>
    </vt:vector>
  </TitlesOfParts>
  <Company>MU Praha 4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Stelmachová Henrieta [P4]</dc:creator>
  <cp:lastModifiedBy>Stelmachová Henrieta [P4]</cp:lastModifiedBy>
  <cp:lastPrinted>2025-03-27T07:30:25Z</cp:lastPrinted>
  <dcterms:created xsi:type="dcterms:W3CDTF">2017-11-13T13:43:55Z</dcterms:created>
  <dcterms:modified xsi:type="dcterms:W3CDTF">2025-03-27T08:46:01Z</dcterms:modified>
</cp:coreProperties>
</file>